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320"/>
  </bookViews>
  <sheets>
    <sheet name="Specification" sheetId="1" r:id="rId1"/>
    <sheet name="CAT" sheetId="2" r:id="rId2"/>
  </sheets>
  <definedNames>
    <definedName name="_xlnm._FilterDatabase" localSheetId="0" hidden="1">Specification!$A$3:$AF$24</definedName>
  </definedNames>
  <calcPr calcId="152511" calcOnSave="0"/>
  <pivotCaches>
    <pivotCache cacheId="0" r:id="rId3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X20" i="1" l="1"/>
  <c r="Y24" i="1"/>
  <c r="Y23" i="1"/>
  <c r="Y22" i="1"/>
  <c r="Y21" i="1"/>
  <c r="Y20" i="1"/>
  <c r="Y19" i="1"/>
  <c r="Y18" i="1"/>
  <c r="Y17" i="1"/>
  <c r="Y16" i="1"/>
  <c r="Y15" i="1"/>
  <c r="Y14" i="1"/>
  <c r="Y13" i="1"/>
  <c r="Y12" i="1"/>
  <c r="Y11" i="1"/>
  <c r="Y10" i="1"/>
  <c r="Y9" i="1"/>
  <c r="Y8" i="1"/>
  <c r="Y7" i="1"/>
  <c r="Y6" i="1"/>
  <c r="Y5" i="1"/>
  <c r="Y4" i="1"/>
  <c r="Z24" i="1"/>
  <c r="X24" i="1" s="1"/>
  <c r="Z23" i="1"/>
  <c r="X23" i="1" s="1"/>
  <c r="Z22" i="1"/>
  <c r="X22" i="1" s="1"/>
  <c r="Z21" i="1"/>
  <c r="X21" i="1" s="1"/>
  <c r="Z20" i="1"/>
  <c r="Z19" i="1"/>
  <c r="X19" i="1" s="1"/>
  <c r="Z18" i="1"/>
  <c r="X18" i="1" s="1"/>
  <c r="Z17" i="1"/>
  <c r="X17" i="1" s="1"/>
  <c r="Z16" i="1"/>
  <c r="X16" i="1" s="1"/>
  <c r="Z15" i="1"/>
  <c r="X15" i="1" s="1"/>
  <c r="Z14" i="1"/>
  <c r="X14" i="1" s="1"/>
  <c r="Z13" i="1"/>
  <c r="X13" i="1" s="1"/>
  <c r="Z12" i="1"/>
  <c r="X12" i="1" s="1"/>
  <c r="Z11" i="1"/>
  <c r="X11" i="1" s="1"/>
  <c r="Z10" i="1"/>
  <c r="X10" i="1" s="1"/>
  <c r="Z9" i="1"/>
  <c r="X9" i="1" s="1"/>
  <c r="Z8" i="1"/>
  <c r="X8" i="1" s="1"/>
  <c r="Z7" i="1"/>
  <c r="X7" i="1" s="1"/>
  <c r="Z6" i="1"/>
  <c r="X6" i="1" s="1"/>
  <c r="Z5" i="1"/>
  <c r="X5" i="1" s="1"/>
  <c r="Z4" i="1"/>
  <c r="X4" i="1" s="1"/>
  <c r="X2" i="1" l="1"/>
  <c r="Z2" i="1"/>
</calcChain>
</file>

<file path=xl/sharedStrings.xml><?xml version="1.0" encoding="utf-8"?>
<sst xmlns="http://schemas.openxmlformats.org/spreadsheetml/2006/main" count="405" uniqueCount="172">
  <si>
    <t>SEASON</t>
  </si>
  <si>
    <t>ARTICLE</t>
  </si>
  <si>
    <t>IMAGE 1</t>
  </si>
  <si>
    <t>IMAGE 2</t>
  </si>
  <si>
    <t>IMAGE 3</t>
  </si>
  <si>
    <t>IMAGE 4</t>
  </si>
  <si>
    <t>IMAGES MATCH</t>
  </si>
  <si>
    <t>FULL ARTICLE</t>
  </si>
  <si>
    <t>COLOR</t>
  </si>
  <si>
    <t>COLOR DESCRIPTION</t>
  </si>
  <si>
    <t>PRODUCT NAME</t>
  </si>
  <si>
    <t>SUPPL. CATEGORY</t>
  </si>
  <si>
    <t>SUPPL. DESCRIPTION</t>
  </si>
  <si>
    <t>COMPOSITION 1</t>
  </si>
  <si>
    <t>COMPOSITION 2</t>
  </si>
  <si>
    <t>COMPOSITION 3</t>
  </si>
  <si>
    <t>COMPOSITION 4</t>
  </si>
  <si>
    <t>PARENT GROUP</t>
  </si>
  <si>
    <t>GENDER</t>
  </si>
  <si>
    <t>BRAND</t>
  </si>
  <si>
    <t>MADE IN</t>
  </si>
  <si>
    <t>WHS</t>
  </si>
  <si>
    <t>RRP</t>
  </si>
  <si>
    <t>SIZE COUNT</t>
  </si>
  <si>
    <t>QTY</t>
  </si>
  <si>
    <t>XS</t>
  </si>
  <si>
    <t>S</t>
  </si>
  <si>
    <t>M</t>
  </si>
  <si>
    <t>L</t>
  </si>
  <si>
    <t>XL</t>
  </si>
  <si>
    <t>XXL</t>
  </si>
  <si>
    <t>555543</t>
  </si>
  <si>
    <t>YES</t>
  </si>
  <si>
    <t>5555431004</t>
  </si>
  <si>
    <t>1004</t>
  </si>
  <si>
    <t>GREY MELANGE</t>
  </si>
  <si>
    <t>SWEATSHIRT</t>
  </si>
  <si>
    <t>HOODIES</t>
  </si>
  <si>
    <t>SIGNATURE ZIP HOODIE</t>
  </si>
  <si>
    <t>95% COTTON 5% ELASTAN</t>
  </si>
  <si>
    <t>NO INFO</t>
  </si>
  <si>
    <t>ADULT</t>
  </si>
  <si>
    <t>FEMALE</t>
  </si>
  <si>
    <t>STRONGER</t>
  </si>
  <si>
    <t>BANGLADESH</t>
  </si>
  <si>
    <t>666639</t>
  </si>
  <si>
    <t>6666395000</t>
  </si>
  <si>
    <t>5000</t>
  </si>
  <si>
    <t>BURNT OLIVE</t>
  </si>
  <si>
    <t>T-SHIRT</t>
  </si>
  <si>
    <t>SHORT SLEEVES</t>
  </si>
  <si>
    <t>EPIC CROPPED TEE</t>
  </si>
  <si>
    <t>90% POLYESTER 10% ELASTAN</t>
  </si>
  <si>
    <t>INDIA</t>
  </si>
  <si>
    <t>1076</t>
  </si>
  <si>
    <t>10769999</t>
  </si>
  <si>
    <t>9999</t>
  </si>
  <si>
    <t>BLACK</t>
  </si>
  <si>
    <t>BODY</t>
  </si>
  <si>
    <t>BODYSUIT</t>
  </si>
  <si>
    <t>STRAPPY BODY</t>
  </si>
  <si>
    <t>85% POLYESTER 15% ELASTAN</t>
  </si>
  <si>
    <t>CHINA</t>
  </si>
  <si>
    <t>1083</t>
  </si>
  <si>
    <t>10832008</t>
  </si>
  <si>
    <t>2008</t>
  </si>
  <si>
    <t>DEEP TAUPE</t>
  </si>
  <si>
    <t>SHIRT</t>
  </si>
  <si>
    <t>PEBBLE SHIRT</t>
  </si>
  <si>
    <t>80% COTTON 20% POLYESTER</t>
  </si>
  <si>
    <t>1116</t>
  </si>
  <si>
    <t>11169057</t>
  </si>
  <si>
    <t>9057</t>
  </si>
  <si>
    <t>CRISS CROSS</t>
  </si>
  <si>
    <t>LEGGINGS</t>
  </si>
  <si>
    <t>REGULAR TIGHTS</t>
  </si>
  <si>
    <t>VERVE TIGHTS</t>
  </si>
  <si>
    <t>85% POLYAMID 15% ELASTAN</t>
  </si>
  <si>
    <t>1200</t>
  </si>
  <si>
    <t>12001003</t>
  </si>
  <si>
    <t>1003</t>
  </si>
  <si>
    <t>STONE GREY</t>
  </si>
  <si>
    <t>SMOOTH HW TIGHTS</t>
  </si>
  <si>
    <t>92% POLYAMID 8% ELASTAN</t>
  </si>
  <si>
    <t>ITALY</t>
  </si>
  <si>
    <t>SS 2023</t>
  </si>
  <si>
    <t>1325</t>
  </si>
  <si>
    <t>13259075</t>
  </si>
  <si>
    <t>9075</t>
  </si>
  <si>
    <t>AOP CONFETTI</t>
  </si>
  <si>
    <t>BOLD TIGHTS</t>
  </si>
  <si>
    <t>85% ELASTAN 15% POLYESTER</t>
  </si>
  <si>
    <t>1500</t>
  </si>
  <si>
    <t>15008008</t>
  </si>
  <si>
    <t>8008</t>
  </si>
  <si>
    <t>BURLWOOD</t>
  </si>
  <si>
    <t>WRAP SEAMLESS TIGHTS</t>
  </si>
  <si>
    <t>94% POLYAMID 6% ELASTAN</t>
  </si>
  <si>
    <t>222203</t>
  </si>
  <si>
    <t>2222032005</t>
  </si>
  <si>
    <t>2005</t>
  </si>
  <si>
    <t>SIMPLY TAUPE</t>
  </si>
  <si>
    <t>CUSH LEGGINGS</t>
  </si>
  <si>
    <t>76% POLYESTER 22% VISCOSE 2% ELASTAN</t>
  </si>
  <si>
    <t>TURKEY</t>
  </si>
  <si>
    <t>1331</t>
  </si>
  <si>
    <t>13319999</t>
  </si>
  <si>
    <t>PANTS</t>
  </si>
  <si>
    <t>ETNA STRAIGHT PANTS</t>
  </si>
  <si>
    <t>75% POLYESTER 25% ELASTAN</t>
  </si>
  <si>
    <t>444469</t>
  </si>
  <si>
    <t>4444699999</t>
  </si>
  <si>
    <t>SKIRT</t>
  </si>
  <si>
    <t>SKORTS</t>
  </si>
  <si>
    <t>ACE SKORT</t>
  </si>
  <si>
    <t>95% POLYESTER 5% ELASTAN</t>
  </si>
  <si>
    <t>1084</t>
  </si>
  <si>
    <t>10842008</t>
  </si>
  <si>
    <t>SHORTS</t>
  </si>
  <si>
    <t>PEBBLE SHORTS</t>
  </si>
  <si>
    <t>111199</t>
  </si>
  <si>
    <t>1111999001</t>
  </si>
  <si>
    <t>9001</t>
  </si>
  <si>
    <t>VIETNAM</t>
  </si>
  <si>
    <t>BIKINI BOTTOM</t>
  </si>
  <si>
    <t>BIKINI BRIEFS</t>
  </si>
  <si>
    <t>VIETNAM BIKINI BRIEFS</t>
  </si>
  <si>
    <t>79% POLYAMID 21% ELASTAN</t>
  </si>
  <si>
    <t>444457</t>
  </si>
  <si>
    <t>4444579001</t>
  </si>
  <si>
    <t>BONDI BIKINI BRIEFS</t>
  </si>
  <si>
    <t>666642</t>
  </si>
  <si>
    <t>6666429039</t>
  </si>
  <si>
    <t>9039</t>
  </si>
  <si>
    <t>HARMONY GREY</t>
  </si>
  <si>
    <t>HARMONY BIKINI BREIFS</t>
  </si>
  <si>
    <t>111198</t>
  </si>
  <si>
    <t>1111989001</t>
  </si>
  <si>
    <t>BIKINI TOP</t>
  </si>
  <si>
    <t>ACTIVE BIKINI TOPS</t>
  </si>
  <si>
    <t>VIETNAM BIKINI TOP</t>
  </si>
  <si>
    <t>444452</t>
  </si>
  <si>
    <t>4444529001</t>
  </si>
  <si>
    <t>BONDI BIKINI TOP</t>
  </si>
  <si>
    <t>666641</t>
  </si>
  <si>
    <t>6666419039</t>
  </si>
  <si>
    <t>HARMONY BIKINI TOP</t>
  </si>
  <si>
    <t>333320</t>
  </si>
  <si>
    <t>3333209012</t>
  </si>
  <si>
    <t>9012</t>
  </si>
  <si>
    <t>STARDUST</t>
  </si>
  <si>
    <t>SPORT BRA</t>
  </si>
  <si>
    <t>REGULAR SPORT BRAS</t>
  </si>
  <si>
    <t>STARDUST STRAPPY BRA</t>
  </si>
  <si>
    <t>666697</t>
  </si>
  <si>
    <t>6666979999</t>
  </si>
  <si>
    <t>SLEEVELESS TOPS</t>
  </si>
  <si>
    <t>CUSH BRALETTE </t>
  </si>
  <si>
    <t>67% POLYESTER 16% VISCOSE 15% COTTON 2% ELASTAN</t>
  </si>
  <si>
    <t>1262</t>
  </si>
  <si>
    <t>12629061</t>
  </si>
  <si>
    <t>9061</t>
  </si>
  <si>
    <t>CHESS AOP</t>
  </si>
  <si>
    <t>DOWN JACKET</t>
  </si>
  <si>
    <t>JACKETS</t>
  </si>
  <si>
    <t>CHECKERED FLEECE</t>
  </si>
  <si>
    <t>100% POLYESTER</t>
  </si>
  <si>
    <t>CATEGORY</t>
  </si>
  <si>
    <t>FW</t>
  </si>
  <si>
    <t>SS</t>
  </si>
  <si>
    <t>SUM QTY</t>
  </si>
  <si>
    <t>TOT. RRP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</si>
</sst>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\€#,##0"/>
    <numFmt numFmtId="165" formatCode="_-[$€-2]\ * #,##0.00_-;\-[$€-2]\ * #,##0.00_-;_-[$€-2]\ * &quot;-&quot;??_-;_-@_-"/>
    <numFmt numFmtId="166" formatCode="\€#,##0.0"/>
    <numFmt numFmtId="167" formatCode="\€#,##0.00"/>
    <numFmt numFmtId="168" formatCode="0.0%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000000"/>
      </top>
      <bottom style="thin">
        <color rgb="FFB2B2B2"/>
      </bottom>
      <diagonal/>
    </border>
    <border>
      <left style="thin">
        <color rgb="FF808080"/>
      </left>
      <right style="thin">
        <color rgb="FF808080"/>
      </right>
      <top style="thin">
        <color rgb="FFB2B2B2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15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pivotButton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0" fillId="0" borderId="0" xfId="0" applyNumberFormat="1"/>
    <xf numFmtId="167" fontId="0" fillId="0" borderId="2" xfId="0" applyNumberFormat="1" applyBorder="1" applyAlignment="1">
      <alignment horizontal="center" vertical="center"/>
    </xf>
    <xf numFmtId="167" fontId="0" fillId="0" borderId="0" xfId="0" applyNumberFormat="1"/>
    <xf numFmtId="168" fontId="1" fillId="0" borderId="0" xfId="1" applyNumberFormat="1" applyFont="1"/>
    <xf numFmtId="0" fontId="0" fillId="0" borderId="3" xfId="0" applyNumberForma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21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horizontal="center"/>
    </dxf>
    <dxf>
      <alignment vertical="center" indent="0"/>
    </dxf>
    <dxf>
      <alignment vertical="center" indent="0"/>
    </dxf>
    <dxf>
      <alignment vertical="center" indent="0"/>
    </dxf>
    <dxf>
      <alignment vertical="center" indent="0"/>
    </dxf>
    <dxf>
      <alignment vertical="center" indent="0"/>
    </dxf>
    <dxf>
      <alignment vertical="center" indent="0"/>
    </dxf>
    <dxf>
      <alignment vertical="center" indent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419100</xdr:colOff>
      <xdr:row>3</xdr:row>
      <xdr:rowOff>101600</xdr:rowOff>
    </xdr:from>
    <xdr:to>
      <xdr:col>2</xdr:col>
      <xdr:colOff>1587500</xdr:colOff>
      <xdr:row>3</xdr:row>
      <xdr:rowOff>1905000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xmlns="" id="{F0A9FDCF-3968-F864-4806-BC8389292A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673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4</xdr:row>
      <xdr:rowOff>101600</xdr:rowOff>
    </xdr:from>
    <xdr:to>
      <xdr:col>2</xdr:col>
      <xdr:colOff>1587500</xdr:colOff>
      <xdr:row>4</xdr:row>
      <xdr:rowOff>1905000</xdr:rowOff>
    </xdr:to>
    <xdr:pic>
      <xdr:nvPicPr>
        <xdr:cNvPr id="5" name="Рисунок 4">
          <a:extLst>
            <a:ext uri="{FF2B5EF4-FFF2-40B4-BE49-F238E27FC236}">
              <a16:creationId xmlns:a16="http://schemas.microsoft.com/office/drawing/2014/main" xmlns="" id="{6F1D194F-D387-FBE7-CDD1-56656CECB3E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673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5</xdr:row>
      <xdr:rowOff>101600</xdr:rowOff>
    </xdr:from>
    <xdr:to>
      <xdr:col>2</xdr:col>
      <xdr:colOff>1587500</xdr:colOff>
      <xdr:row>5</xdr:row>
      <xdr:rowOff>1905000</xdr:rowOff>
    </xdr:to>
    <xdr:pic>
      <xdr:nvPicPr>
        <xdr:cNvPr id="7" name="Рисунок 6">
          <a:extLst>
            <a:ext uri="{FF2B5EF4-FFF2-40B4-BE49-F238E27FC236}">
              <a16:creationId xmlns:a16="http://schemas.microsoft.com/office/drawing/2014/main" xmlns="" id="{6E93138B-DE2D-2D65-6A80-54B800EA019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4673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6</xdr:row>
      <xdr:rowOff>101600</xdr:rowOff>
    </xdr:from>
    <xdr:to>
      <xdr:col>2</xdr:col>
      <xdr:colOff>1587500</xdr:colOff>
      <xdr:row>6</xdr:row>
      <xdr:rowOff>1905000</xdr:rowOff>
    </xdr:to>
    <xdr:pic>
      <xdr:nvPicPr>
        <xdr:cNvPr id="9" name="Рисунок 8">
          <a:extLst>
            <a:ext uri="{FF2B5EF4-FFF2-40B4-BE49-F238E27FC236}">
              <a16:creationId xmlns:a16="http://schemas.microsoft.com/office/drawing/2014/main" xmlns="" id="{DCD20892-7B15-F0A5-ECD7-2F788876111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6673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7</xdr:row>
      <xdr:rowOff>101600</xdr:rowOff>
    </xdr:from>
    <xdr:to>
      <xdr:col>2</xdr:col>
      <xdr:colOff>1587500</xdr:colOff>
      <xdr:row>7</xdr:row>
      <xdr:rowOff>1905000</xdr:rowOff>
    </xdr:to>
    <xdr:pic>
      <xdr:nvPicPr>
        <xdr:cNvPr id="11" name="Рисунок 10">
          <a:extLst>
            <a:ext uri="{FF2B5EF4-FFF2-40B4-BE49-F238E27FC236}">
              <a16:creationId xmlns:a16="http://schemas.microsoft.com/office/drawing/2014/main" xmlns="" id="{3EB261F9-8688-9A6D-0D98-C35AB34304B5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8674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8</xdr:row>
      <xdr:rowOff>101600</xdr:rowOff>
    </xdr:from>
    <xdr:to>
      <xdr:col>2</xdr:col>
      <xdr:colOff>1587500</xdr:colOff>
      <xdr:row>8</xdr:row>
      <xdr:rowOff>1905000</xdr:rowOff>
    </xdr:to>
    <xdr:pic>
      <xdr:nvPicPr>
        <xdr:cNvPr id="13" name="Рисунок 12">
          <a:extLst>
            <a:ext uri="{FF2B5EF4-FFF2-40B4-BE49-F238E27FC236}">
              <a16:creationId xmlns:a16="http://schemas.microsoft.com/office/drawing/2014/main" xmlns="" id="{9A9523A3-99E4-3B55-B009-224F8030039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0674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9</xdr:row>
      <xdr:rowOff>101600</xdr:rowOff>
    </xdr:from>
    <xdr:to>
      <xdr:col>2</xdr:col>
      <xdr:colOff>1587500</xdr:colOff>
      <xdr:row>9</xdr:row>
      <xdr:rowOff>1905000</xdr:rowOff>
    </xdr:to>
    <xdr:pic>
      <xdr:nvPicPr>
        <xdr:cNvPr id="15" name="Рисунок 14">
          <a:extLst>
            <a:ext uri="{FF2B5EF4-FFF2-40B4-BE49-F238E27FC236}">
              <a16:creationId xmlns:a16="http://schemas.microsoft.com/office/drawing/2014/main" xmlns="" id="{3BA2411F-1E46-5881-DFAF-13146D630BB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2674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10</xdr:row>
      <xdr:rowOff>101600</xdr:rowOff>
    </xdr:from>
    <xdr:to>
      <xdr:col>2</xdr:col>
      <xdr:colOff>1587500</xdr:colOff>
      <xdr:row>10</xdr:row>
      <xdr:rowOff>1905000</xdr:rowOff>
    </xdr:to>
    <xdr:pic>
      <xdr:nvPicPr>
        <xdr:cNvPr id="17" name="Рисунок 16">
          <a:extLst>
            <a:ext uri="{FF2B5EF4-FFF2-40B4-BE49-F238E27FC236}">
              <a16:creationId xmlns:a16="http://schemas.microsoft.com/office/drawing/2014/main" xmlns="" id="{A155BF8D-26EE-575A-A7AA-467CFDA23CA6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4674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11</xdr:row>
      <xdr:rowOff>101600</xdr:rowOff>
    </xdr:from>
    <xdr:to>
      <xdr:col>2</xdr:col>
      <xdr:colOff>1587500</xdr:colOff>
      <xdr:row>11</xdr:row>
      <xdr:rowOff>1905000</xdr:rowOff>
    </xdr:to>
    <xdr:pic>
      <xdr:nvPicPr>
        <xdr:cNvPr id="19" name="Рисунок 18">
          <a:extLst>
            <a:ext uri="{FF2B5EF4-FFF2-40B4-BE49-F238E27FC236}">
              <a16:creationId xmlns:a16="http://schemas.microsoft.com/office/drawing/2014/main" xmlns="" id="{771EFD61-5FAF-7DCE-2D19-E916D5ACC434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6675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12</xdr:row>
      <xdr:rowOff>101600</xdr:rowOff>
    </xdr:from>
    <xdr:to>
      <xdr:col>2</xdr:col>
      <xdr:colOff>1587500</xdr:colOff>
      <xdr:row>12</xdr:row>
      <xdr:rowOff>1905000</xdr:rowOff>
    </xdr:to>
    <xdr:pic>
      <xdr:nvPicPr>
        <xdr:cNvPr id="21" name="Рисунок 20">
          <a:extLst>
            <a:ext uri="{FF2B5EF4-FFF2-40B4-BE49-F238E27FC236}">
              <a16:creationId xmlns:a16="http://schemas.microsoft.com/office/drawing/2014/main" xmlns="" id="{DB47C173-B93E-D019-6F57-D32CF026B09A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8675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13</xdr:row>
      <xdr:rowOff>101600</xdr:rowOff>
    </xdr:from>
    <xdr:to>
      <xdr:col>2</xdr:col>
      <xdr:colOff>1587500</xdr:colOff>
      <xdr:row>13</xdr:row>
      <xdr:rowOff>1905000</xdr:rowOff>
    </xdr:to>
    <xdr:pic>
      <xdr:nvPicPr>
        <xdr:cNvPr id="23" name="Рисунок 22">
          <a:extLst>
            <a:ext uri="{FF2B5EF4-FFF2-40B4-BE49-F238E27FC236}">
              <a16:creationId xmlns:a16="http://schemas.microsoft.com/office/drawing/2014/main" xmlns="" id="{0092DCA5-585E-C9BD-D509-2E650464877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0675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14</xdr:row>
      <xdr:rowOff>101600</xdr:rowOff>
    </xdr:from>
    <xdr:to>
      <xdr:col>2</xdr:col>
      <xdr:colOff>1587500</xdr:colOff>
      <xdr:row>14</xdr:row>
      <xdr:rowOff>1905000</xdr:rowOff>
    </xdr:to>
    <xdr:pic>
      <xdr:nvPicPr>
        <xdr:cNvPr id="25" name="Рисунок 24">
          <a:extLst>
            <a:ext uri="{FF2B5EF4-FFF2-40B4-BE49-F238E27FC236}">
              <a16:creationId xmlns:a16="http://schemas.microsoft.com/office/drawing/2014/main" xmlns="" id="{5E1099EE-25D4-398D-F57F-6822D6253900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2675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15</xdr:row>
      <xdr:rowOff>101600</xdr:rowOff>
    </xdr:from>
    <xdr:to>
      <xdr:col>2</xdr:col>
      <xdr:colOff>1587500</xdr:colOff>
      <xdr:row>15</xdr:row>
      <xdr:rowOff>1905000</xdr:rowOff>
    </xdr:to>
    <xdr:pic>
      <xdr:nvPicPr>
        <xdr:cNvPr id="27" name="Рисунок 26">
          <a:extLst>
            <a:ext uri="{FF2B5EF4-FFF2-40B4-BE49-F238E27FC236}">
              <a16:creationId xmlns:a16="http://schemas.microsoft.com/office/drawing/2014/main" xmlns="" id="{9EB83D32-FBB6-242B-C5CE-3D5596B5451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4676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16</xdr:row>
      <xdr:rowOff>101600</xdr:rowOff>
    </xdr:from>
    <xdr:to>
      <xdr:col>2</xdr:col>
      <xdr:colOff>1587500</xdr:colOff>
      <xdr:row>16</xdr:row>
      <xdr:rowOff>1905000</xdr:rowOff>
    </xdr:to>
    <xdr:pic>
      <xdr:nvPicPr>
        <xdr:cNvPr id="29" name="Рисунок 28">
          <a:extLst>
            <a:ext uri="{FF2B5EF4-FFF2-40B4-BE49-F238E27FC236}">
              <a16:creationId xmlns:a16="http://schemas.microsoft.com/office/drawing/2014/main" xmlns="" id="{1901FE6D-406E-4D13-0B18-3B8C1D4F6233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6676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17</xdr:row>
      <xdr:rowOff>101600</xdr:rowOff>
    </xdr:from>
    <xdr:to>
      <xdr:col>2</xdr:col>
      <xdr:colOff>1587500</xdr:colOff>
      <xdr:row>17</xdr:row>
      <xdr:rowOff>1905000</xdr:rowOff>
    </xdr:to>
    <xdr:pic>
      <xdr:nvPicPr>
        <xdr:cNvPr id="31" name="Рисунок 30">
          <a:extLst>
            <a:ext uri="{FF2B5EF4-FFF2-40B4-BE49-F238E27FC236}">
              <a16:creationId xmlns:a16="http://schemas.microsoft.com/office/drawing/2014/main" xmlns="" id="{0C6EE82F-4D93-9A56-D1D6-510B725E13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28676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18</xdr:row>
      <xdr:rowOff>101600</xdr:rowOff>
    </xdr:from>
    <xdr:to>
      <xdr:col>2</xdr:col>
      <xdr:colOff>1587500</xdr:colOff>
      <xdr:row>18</xdr:row>
      <xdr:rowOff>1905000</xdr:rowOff>
    </xdr:to>
    <xdr:pic>
      <xdr:nvPicPr>
        <xdr:cNvPr id="33" name="Рисунок 32">
          <a:extLst>
            <a:ext uri="{FF2B5EF4-FFF2-40B4-BE49-F238E27FC236}">
              <a16:creationId xmlns:a16="http://schemas.microsoft.com/office/drawing/2014/main" xmlns="" id="{B5DEA2CB-4B1A-C8C1-842C-D75F2FD631FD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0676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19</xdr:row>
      <xdr:rowOff>101600</xdr:rowOff>
    </xdr:from>
    <xdr:to>
      <xdr:col>2</xdr:col>
      <xdr:colOff>1587500</xdr:colOff>
      <xdr:row>19</xdr:row>
      <xdr:rowOff>1905000</xdr:rowOff>
    </xdr:to>
    <xdr:pic>
      <xdr:nvPicPr>
        <xdr:cNvPr id="35" name="Рисунок 34">
          <a:extLst>
            <a:ext uri="{FF2B5EF4-FFF2-40B4-BE49-F238E27FC236}">
              <a16:creationId xmlns:a16="http://schemas.microsoft.com/office/drawing/2014/main" xmlns="" id="{F5CDD828-8DF3-BDD8-BB8D-6A2562155CB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26771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20</xdr:row>
      <xdr:rowOff>101600</xdr:rowOff>
    </xdr:from>
    <xdr:to>
      <xdr:col>2</xdr:col>
      <xdr:colOff>1587500</xdr:colOff>
      <xdr:row>20</xdr:row>
      <xdr:rowOff>1905000</xdr:rowOff>
    </xdr:to>
    <xdr:pic>
      <xdr:nvPicPr>
        <xdr:cNvPr id="37" name="Рисунок 36">
          <a:extLst>
            <a:ext uri="{FF2B5EF4-FFF2-40B4-BE49-F238E27FC236}">
              <a16:creationId xmlns:a16="http://schemas.microsoft.com/office/drawing/2014/main" xmlns="" id="{B8125B4F-7285-9B18-9A92-DA16DEB57AD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46773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21</xdr:row>
      <xdr:rowOff>101600</xdr:rowOff>
    </xdr:from>
    <xdr:to>
      <xdr:col>2</xdr:col>
      <xdr:colOff>1587500</xdr:colOff>
      <xdr:row>21</xdr:row>
      <xdr:rowOff>1905000</xdr:rowOff>
    </xdr:to>
    <xdr:pic>
      <xdr:nvPicPr>
        <xdr:cNvPr id="39" name="Рисунок 38">
          <a:extLst>
            <a:ext uri="{FF2B5EF4-FFF2-40B4-BE49-F238E27FC236}">
              <a16:creationId xmlns:a16="http://schemas.microsoft.com/office/drawing/2014/main" xmlns="" id="{5C06C521-CC1F-FEF3-DAF6-82EA32BD7A4C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667760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22</xdr:row>
      <xdr:rowOff>101600</xdr:rowOff>
    </xdr:from>
    <xdr:to>
      <xdr:col>2</xdr:col>
      <xdr:colOff>1587500</xdr:colOff>
      <xdr:row>22</xdr:row>
      <xdr:rowOff>1905000</xdr:rowOff>
    </xdr:to>
    <xdr:pic>
      <xdr:nvPicPr>
        <xdr:cNvPr id="41" name="Рисунок 40">
          <a:extLst>
            <a:ext uri="{FF2B5EF4-FFF2-40B4-BE49-F238E27FC236}">
              <a16:creationId xmlns:a16="http://schemas.microsoft.com/office/drawing/2014/main" xmlns="" id="{D8FE8619-05EC-1B8B-75E1-178CEF079AC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38677850"/>
          <a:ext cx="1168400" cy="1803400"/>
        </a:xfrm>
        <a:prstGeom prst="rect">
          <a:avLst/>
        </a:prstGeom>
      </xdr:spPr>
    </xdr:pic>
    <xdr:clientData/>
  </xdr:twoCellAnchor>
  <xdr:twoCellAnchor>
    <xdr:from>
      <xdr:col>2</xdr:col>
      <xdr:colOff>419100</xdr:colOff>
      <xdr:row>23</xdr:row>
      <xdr:rowOff>101600</xdr:rowOff>
    </xdr:from>
    <xdr:to>
      <xdr:col>2</xdr:col>
      <xdr:colOff>1587500</xdr:colOff>
      <xdr:row>23</xdr:row>
      <xdr:rowOff>1905000</xdr:rowOff>
    </xdr:to>
    <xdr:pic>
      <xdr:nvPicPr>
        <xdr:cNvPr id="43" name="Рисунок 42">
          <a:extLst>
            <a:ext uri="{FF2B5EF4-FFF2-40B4-BE49-F238E27FC236}">
              <a16:creationId xmlns:a16="http://schemas.microsoft.com/office/drawing/2014/main" xmlns="" id="{B9713168-D050-2E7A-57FE-0AA8C1C1978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40678100"/>
          <a:ext cx="1168400" cy="1803400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laudia Bruno" refreshedDate="45418.432309837961" createdVersion="8" refreshedVersion="8" minRefreshableVersion="3" recordCount="21">
  <cacheSource type="worksheet">
    <worksheetSource ref="A3:AF24" sheet="Specification"/>
  </cacheSource>
  <cacheFields count="34">
    <cacheField name="SEASON" numFmtId="0">
      <sharedItems containsNonDate="0"/>
    </cacheField>
    <cacheField name="ARTICLE" numFmtId="0">
      <sharedItems containsNonDate="0"/>
    </cacheField>
    <cacheField name="IMAGE 1" numFmtId="0">
      <sharedItems containsNonDate="0" containsString="0" containsBlank="1"/>
    </cacheField>
    <cacheField name="IMAGE 2" numFmtId="0">
      <sharedItems containsNonDate="0" containsString="0" containsBlank="1"/>
    </cacheField>
    <cacheField name="IMAGE 3" numFmtId="0">
      <sharedItems containsNonDate="0" containsString="0" containsBlank="1"/>
    </cacheField>
    <cacheField name="IMAGE 4" numFmtId="0">
      <sharedItems containsNonDate="0" containsString="0" containsBlank="1"/>
    </cacheField>
    <cacheField name="IMAGES MATCH" numFmtId="0">
      <sharedItems containsNonDate="0"/>
    </cacheField>
    <cacheField name="FULL ARTICLE" numFmtId="0">
      <sharedItems containsNonDate="0"/>
    </cacheField>
    <cacheField name="COLOR" numFmtId="0">
      <sharedItems containsNonDate="0"/>
    </cacheField>
    <cacheField name="COLOR DESCRIPTION" numFmtId="0">
      <sharedItems containsNonDate="0"/>
    </cacheField>
    <cacheField name="PRODUCT NAME" numFmtId="0">
      <sharedItems containsNonDate="0" count="12">
        <s v="SWEATSHIRT"/>
        <s v="T-SHIRT"/>
        <s v="BODY"/>
        <s v="SHIRT"/>
        <s v="LEGGINGS"/>
        <s v="PANTS"/>
        <s v="SKIRT"/>
        <s v="SHORTS"/>
        <s v="BIKINI BOTTOM"/>
        <s v="BIKINI TOP"/>
        <s v="SPORT BRA"/>
        <s v="DOWN JACKET"/>
      </sharedItems>
    </cacheField>
    <cacheField name="SUPPL. CATEGORY" numFmtId="0">
      <sharedItems containsNonDate="0"/>
    </cacheField>
    <cacheField name="SUPPL. DESCRIPTION" numFmtId="0">
      <sharedItems containsNonDate="0"/>
    </cacheField>
    <cacheField name="COMPOSITION 1" numFmtId="0">
      <sharedItems containsNonDate="0"/>
    </cacheField>
    <cacheField name="COMPOSITION 2" numFmtId="0">
      <sharedItems containsNonDate="0"/>
    </cacheField>
    <cacheField name="COMPOSITION 3" numFmtId="0">
      <sharedItems containsNonDate="0"/>
    </cacheField>
    <cacheField name="COMPOSITION 4" numFmtId="0">
      <sharedItems containsNonDate="0"/>
    </cacheField>
    <cacheField name="PARENT GROUP" numFmtId="0">
      <sharedItems containsNonDate="0"/>
    </cacheField>
    <cacheField name="GENDER" numFmtId="0">
      <sharedItems containsNonDate="0" count="1">
        <s v="FEMALE"/>
      </sharedItems>
    </cacheField>
    <cacheField name="BRAND" numFmtId="0">
      <sharedItems containsNonDate="0"/>
    </cacheField>
    <cacheField name="MADE IN" numFmtId="0">
      <sharedItems containsNonDate="0"/>
    </cacheField>
    <cacheField name="WHS" numFmtId="167">
      <sharedItems containsSemiMixedTypes="0" containsString="0" containsNumber="1" minValue="14" maxValue="47.6"/>
    </cacheField>
    <cacheField name="RRP" numFmtId="167">
      <sharedItems containsSemiMixedTypes="0" containsString="0" containsNumber="1" containsInteger="1" minValue="35" maxValue="119"/>
    </cacheField>
    <cacheField name="TOT. RRP" numFmtId="167">
      <sharedItems containsSemiMixedTypes="0" containsString="0" containsNumber="1" containsInteger="1" minValue="195" maxValue="13416"/>
    </cacheField>
    <cacheField name="SP" numFmtId="167">
      <sharedItems containsSemiMixedTypes="0" containsString="0" containsNumber="1" minValue="2" maxValue="14"/>
    </cacheField>
    <cacheField name="TOT. SP" numFmtId="164">
      <sharedItems containsSemiMixedTypes="0" containsString="0" containsNumber="1" minValue="20" maxValue="1176"/>
    </cacheField>
    <cacheField name="SIZE COUNT" numFmtId="0">
      <sharedItems containsSemiMixedTypes="0" containsString="0" containsNumber="1" containsInteger="1" minValue="1" maxValue="5"/>
    </cacheField>
    <cacheField name="QTY" numFmtId="0">
      <sharedItems containsSemiMixedTypes="0" containsString="0" containsNumber="1" containsInteger="1" minValue="5" maxValue="344"/>
    </cacheField>
    <cacheField name="XS" numFmtId="0">
      <sharedItems containsString="0" containsBlank="1" containsNumber="1" containsInteger="1" minValue="5" maxValue="90"/>
    </cacheField>
    <cacheField name="S" numFmtId="0">
      <sharedItems containsString="0" containsBlank="1" containsNumber="1" containsInteger="1" minValue="10" maxValue="164"/>
    </cacheField>
    <cacheField name="M" numFmtId="0">
      <sharedItems containsString="0" containsBlank="1" containsNumber="1" containsInteger="1" minValue="10" maxValue="109"/>
    </cacheField>
    <cacheField name="L" numFmtId="0">
      <sharedItems containsString="0" containsBlank="1" containsNumber="1" containsInteger="1" minValue="5" maxValue="100"/>
    </cacheField>
    <cacheField name="XL" numFmtId="0">
      <sharedItems containsString="0" containsBlank="1" containsNumber="1" containsInteger="1" minValue="8" maxValue="42"/>
    </cacheField>
    <cacheField name="XXL" numFmtId="0">
      <sharedItems containsString="0" containsBlank="1" containsNumber="1" containsInteger="1" minValue="15" maxValue="1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1">
  <r>
    <s v="FW"/>
    <s v="555543"/>
    <m/>
    <m/>
    <m/>
    <m/>
    <s v="YES"/>
    <s v="5555431004"/>
    <s v="1004"/>
    <s v="GREY MELANGE"/>
    <x v="0"/>
    <s v="HOODIES"/>
    <s v="SIGNATURE ZIP HOODIE"/>
    <s v="95% COTTON 5% ELASTAN"/>
    <s v="NO INFO"/>
    <s v="NO INFO"/>
    <s v="NO INFO"/>
    <s v="ADULT"/>
    <x v="0"/>
    <s v="STRONGER"/>
    <s v="BANGLADESH"/>
    <n v="31.6"/>
    <n v="79"/>
    <n v="7979"/>
    <n v="8"/>
    <n v="808"/>
    <n v="4"/>
    <n v="101"/>
    <n v="25"/>
    <n v="30"/>
    <n v="30"/>
    <n v="16"/>
    <m/>
    <m/>
  </r>
  <r>
    <s v="FW"/>
    <s v="666639"/>
    <m/>
    <m/>
    <m/>
    <m/>
    <s v="YES"/>
    <s v="6666395000"/>
    <s v="5000"/>
    <s v="BURNT OLIVE"/>
    <x v="1"/>
    <s v="SHORT SLEEVES"/>
    <s v="EPIC CROPPED TEE"/>
    <s v="90% POLYESTER 10% ELASTAN"/>
    <s v="NO INFO"/>
    <s v="NO INFO"/>
    <s v="NO INFO"/>
    <s v="ADULT"/>
    <x v="0"/>
    <s v="STRONGER"/>
    <s v="INDIA"/>
    <n v="14"/>
    <n v="35"/>
    <n v="6300"/>
    <n v="4"/>
    <n v="720"/>
    <n v="3"/>
    <n v="180"/>
    <n v="40"/>
    <n v="70"/>
    <n v="70"/>
    <m/>
    <m/>
    <m/>
  </r>
  <r>
    <s v="SS"/>
    <s v="1076"/>
    <m/>
    <m/>
    <m/>
    <m/>
    <s v="YES"/>
    <s v="10769999"/>
    <s v="9999"/>
    <s v="BLACK"/>
    <x v="2"/>
    <s v="BODYSUIT"/>
    <s v="STRAPPY BODY"/>
    <s v="85% POLYESTER 15% ELASTAN"/>
    <s v="NO INFO"/>
    <s v="NO INFO"/>
    <s v="NO INFO"/>
    <s v="ADULT"/>
    <x v="0"/>
    <s v="STRONGER"/>
    <s v="CHINA"/>
    <n v="27.6"/>
    <n v="69"/>
    <n v="12006"/>
    <n v="3.5"/>
    <n v="609"/>
    <n v="4"/>
    <n v="174"/>
    <m/>
    <n v="35"/>
    <n v="49"/>
    <n v="50"/>
    <n v="40"/>
    <m/>
  </r>
  <r>
    <s v="SS"/>
    <s v="1083"/>
    <m/>
    <m/>
    <m/>
    <m/>
    <s v="YES"/>
    <s v="10832008"/>
    <s v="2008"/>
    <s v="DEEP TAUPE"/>
    <x v="3"/>
    <s v="SHIRT"/>
    <s v="PEBBLE SHIRT"/>
    <s v="80% COTTON 20% POLYESTER"/>
    <s v="NO INFO"/>
    <s v="NO INFO"/>
    <s v="NO INFO"/>
    <s v="ADULT"/>
    <x v="0"/>
    <s v="STRONGER"/>
    <s v="CHINA"/>
    <n v="27.6"/>
    <n v="69"/>
    <n v="3450"/>
    <n v="5"/>
    <n v="250"/>
    <n v="4"/>
    <n v="50"/>
    <n v="14"/>
    <n v="16"/>
    <n v="15"/>
    <n v="5"/>
    <m/>
    <m/>
  </r>
  <r>
    <s v="FW"/>
    <s v="1116"/>
    <m/>
    <m/>
    <m/>
    <m/>
    <s v="YES"/>
    <s v="11169057"/>
    <s v="9057"/>
    <s v="CRISS CROSS"/>
    <x v="4"/>
    <s v="REGULAR TIGHTS"/>
    <s v="VERVE TIGHTS"/>
    <s v="85% POLYAMID 15% ELASTAN"/>
    <s v="NO INFO"/>
    <s v="NO INFO"/>
    <s v="NO INFO"/>
    <s v="ADULT"/>
    <x v="0"/>
    <s v="STRONGER"/>
    <s v="CHINA"/>
    <n v="39.6"/>
    <n v="99"/>
    <n v="9900"/>
    <n v="4"/>
    <n v="400"/>
    <n v="2"/>
    <n v="100"/>
    <m/>
    <n v="50"/>
    <n v="50"/>
    <m/>
    <m/>
    <m/>
  </r>
  <r>
    <s v="SS"/>
    <s v="1200"/>
    <m/>
    <m/>
    <m/>
    <m/>
    <s v="YES"/>
    <s v="12001003"/>
    <s v="1003"/>
    <s v="STONE GREY"/>
    <x v="4"/>
    <s v="REGULAR TIGHTS"/>
    <s v="SMOOTH HW TIGHTS"/>
    <s v="92% POLYAMID 8% ELASTAN"/>
    <s v="NO INFO"/>
    <s v="NO INFO"/>
    <s v="NO INFO"/>
    <s v="ADULT"/>
    <x v="0"/>
    <s v="STRONGER"/>
    <s v="ITALY"/>
    <n v="27.6"/>
    <n v="69"/>
    <n v="9660"/>
    <n v="4"/>
    <n v="560"/>
    <n v="4"/>
    <n v="140"/>
    <m/>
    <n v="30"/>
    <n v="30"/>
    <n v="50"/>
    <n v="30"/>
    <m/>
  </r>
  <r>
    <s v="SS 2023"/>
    <s v="1325"/>
    <m/>
    <m/>
    <m/>
    <m/>
    <s v="YES"/>
    <s v="13259075"/>
    <s v="9075"/>
    <s v="AOP CONFETTI"/>
    <x v="4"/>
    <s v="REGULAR TIGHTS"/>
    <s v="BOLD TIGHTS"/>
    <s v="85% ELASTAN 15% POLYESTER"/>
    <s v="NO INFO"/>
    <s v="NO INFO"/>
    <s v="NO INFO"/>
    <s v="ADULT"/>
    <x v="0"/>
    <s v="STRONGER"/>
    <s v="CHINA"/>
    <n v="31.6"/>
    <n v="79"/>
    <n v="7821"/>
    <n v="4"/>
    <n v="396"/>
    <n v="2"/>
    <n v="99"/>
    <n v="20"/>
    <n v="79"/>
    <m/>
    <m/>
    <m/>
    <m/>
  </r>
  <r>
    <s v="SS 2023"/>
    <s v="1500"/>
    <m/>
    <m/>
    <m/>
    <m/>
    <s v="YES"/>
    <s v="15008008"/>
    <s v="8008"/>
    <s v="BURLWOOD"/>
    <x v="4"/>
    <s v="REGULAR TIGHTS"/>
    <s v="WRAP SEAMLESS TIGHTS"/>
    <s v="94% POLYAMID 6% ELASTAN"/>
    <s v="NO INFO"/>
    <s v="NO INFO"/>
    <s v="NO INFO"/>
    <s v="ADULT"/>
    <x v="0"/>
    <s v="STRONGER"/>
    <s v="CHINA"/>
    <n v="27.6"/>
    <n v="69"/>
    <n v="6348"/>
    <n v="4"/>
    <n v="368"/>
    <n v="3"/>
    <n v="92"/>
    <m/>
    <m/>
    <n v="51"/>
    <n v="21"/>
    <n v="20"/>
    <m/>
  </r>
  <r>
    <s v="SS 2023"/>
    <s v="222203"/>
    <m/>
    <m/>
    <m/>
    <m/>
    <s v="YES"/>
    <s v="2222032005"/>
    <s v="2005"/>
    <s v="SIMPLY TAUPE"/>
    <x v="4"/>
    <s v="REGULAR TIGHTS"/>
    <s v="CUSH LEGGINGS"/>
    <s v="76% POLYESTER 22% VISCOSE 2% ELASTAN"/>
    <s v="NO INFO"/>
    <s v="NO INFO"/>
    <s v="NO INFO"/>
    <s v="ADULT"/>
    <x v="0"/>
    <s v="STRONGER"/>
    <s v="TURKEY"/>
    <n v="27.6"/>
    <n v="69"/>
    <n v="5934"/>
    <n v="4"/>
    <n v="344"/>
    <n v="4"/>
    <n v="86"/>
    <m/>
    <n v="20"/>
    <n v="28"/>
    <n v="18"/>
    <n v="20"/>
    <m/>
  </r>
  <r>
    <s v="FW"/>
    <s v="1331"/>
    <m/>
    <m/>
    <m/>
    <m/>
    <s v="YES"/>
    <s v="13319999"/>
    <s v="9999"/>
    <s v="BLACK"/>
    <x v="5"/>
    <s v="REGULAR TIGHTS"/>
    <s v="ETNA STRAIGHT PANTS"/>
    <s v="75% POLYESTER 25% ELASTAN"/>
    <s v="NO INFO"/>
    <s v="NO INFO"/>
    <s v="NO INFO"/>
    <s v="ADULT"/>
    <x v="0"/>
    <s v="STRONGER"/>
    <s v="CHINA"/>
    <n v="27.6"/>
    <n v="69"/>
    <n v="4140"/>
    <n v="6"/>
    <n v="360"/>
    <n v="2"/>
    <n v="60"/>
    <m/>
    <n v="30"/>
    <n v="30"/>
    <m/>
    <m/>
    <m/>
  </r>
  <r>
    <s v="SS"/>
    <s v="444469"/>
    <m/>
    <m/>
    <m/>
    <m/>
    <s v="YES"/>
    <s v="4444699999"/>
    <s v="9999"/>
    <s v="BLACK"/>
    <x v="6"/>
    <s v="SKORTS"/>
    <s v="ACE SKORT"/>
    <s v="95% POLYESTER 5% ELASTAN"/>
    <s v="NO INFO"/>
    <s v="NO INFO"/>
    <s v="NO INFO"/>
    <s v="ADULT"/>
    <x v="0"/>
    <s v="STRONGER"/>
    <s v="CHINA"/>
    <n v="27.6"/>
    <n v="69"/>
    <n v="12075"/>
    <n v="4"/>
    <n v="700"/>
    <n v="5"/>
    <n v="175"/>
    <n v="25"/>
    <n v="45"/>
    <n v="45"/>
    <n v="45"/>
    <m/>
    <n v="15"/>
  </r>
  <r>
    <s v="SS"/>
    <s v="1084"/>
    <m/>
    <m/>
    <m/>
    <m/>
    <s v="YES"/>
    <s v="10842008"/>
    <s v="2008"/>
    <s v="DEEP TAUPE"/>
    <x v="7"/>
    <s v="SHORTS"/>
    <s v="PEBBLE SHORTS"/>
    <s v="80% COTTON 20% POLYESTER"/>
    <s v="NO INFO"/>
    <s v="NO INFO"/>
    <s v="NO INFO"/>
    <s v="ADULT"/>
    <x v="0"/>
    <s v="STRONGER"/>
    <s v="CHINA"/>
    <n v="23.6"/>
    <n v="59"/>
    <n v="2242"/>
    <n v="3"/>
    <n v="114"/>
    <n v="2"/>
    <n v="38"/>
    <m/>
    <m/>
    <n v="18"/>
    <n v="20"/>
    <m/>
    <m/>
  </r>
  <r>
    <s v="SS"/>
    <s v="111199"/>
    <m/>
    <m/>
    <m/>
    <m/>
    <s v="YES"/>
    <s v="1111999001"/>
    <s v="9001"/>
    <s v="VIETNAM"/>
    <x v="8"/>
    <s v="BIKINI BRIEFS"/>
    <s v="VIETNAM BIKINI BRIEFS"/>
    <s v="79% POLYAMID 21% ELASTAN"/>
    <s v="NO INFO"/>
    <s v="NO INFO"/>
    <s v="NO INFO"/>
    <s v="ADULT"/>
    <x v="0"/>
    <s v="STRONGER"/>
    <s v="CHINA"/>
    <n v="15.6"/>
    <n v="39"/>
    <n v="13416"/>
    <n v="2"/>
    <n v="688"/>
    <n v="4"/>
    <n v="344"/>
    <n v="90"/>
    <n v="59"/>
    <n v="96"/>
    <n v="99"/>
    <m/>
    <m/>
  </r>
  <r>
    <s v="SS"/>
    <s v="444457"/>
    <m/>
    <m/>
    <m/>
    <m/>
    <s v="YES"/>
    <s v="4444579001"/>
    <s v="9001"/>
    <s v="VIETNAM"/>
    <x v="8"/>
    <s v="BIKINI BRIEFS"/>
    <s v="BONDI BIKINI BRIEFS"/>
    <s v="79% POLYAMID 21% ELASTAN"/>
    <s v="NO INFO"/>
    <s v="NO INFO"/>
    <s v="NO INFO"/>
    <s v="ADULT"/>
    <x v="0"/>
    <s v="STRONGER"/>
    <s v="CHINA"/>
    <n v="15.6"/>
    <n v="39"/>
    <n v="10647"/>
    <n v="2"/>
    <n v="546"/>
    <n v="2"/>
    <n v="273"/>
    <m/>
    <n v="164"/>
    <n v="109"/>
    <m/>
    <m/>
    <m/>
  </r>
  <r>
    <s v="FW"/>
    <s v="666642"/>
    <m/>
    <m/>
    <m/>
    <m/>
    <s v="YES"/>
    <s v="6666429039"/>
    <s v="9039"/>
    <s v="HARMONY GREY"/>
    <x v="8"/>
    <s v="BIKINI BRIEFS"/>
    <s v="HARMONY BIKINI BREIFS"/>
    <s v="79% POLYAMID 21% ELASTAN"/>
    <s v="NO INFO"/>
    <s v="NO INFO"/>
    <s v="NO INFO"/>
    <s v="ADULT"/>
    <x v="0"/>
    <s v="STRONGER"/>
    <s v="CHINA"/>
    <n v="15.6"/>
    <n v="39"/>
    <n v="8307"/>
    <n v="2"/>
    <n v="426"/>
    <n v="3"/>
    <n v="213"/>
    <m/>
    <n v="90"/>
    <n v="90"/>
    <m/>
    <n v="33"/>
    <m/>
  </r>
  <r>
    <s v="SS"/>
    <s v="111198"/>
    <m/>
    <m/>
    <m/>
    <m/>
    <s v="YES"/>
    <s v="1111989001"/>
    <s v="9001"/>
    <s v="VIETNAM"/>
    <x v="9"/>
    <s v="ACTIVE BIKINI TOPS"/>
    <s v="VIETNAM BIKINI TOP"/>
    <s v="79% POLYAMID 21% ELASTAN"/>
    <s v="NO INFO"/>
    <s v="NO INFO"/>
    <s v="NO INFO"/>
    <s v="ADULT"/>
    <x v="0"/>
    <s v="STRONGER"/>
    <s v="CHINA"/>
    <n v="15.6"/>
    <n v="39"/>
    <n v="13104"/>
    <n v="3.5"/>
    <n v="1176"/>
    <n v="4"/>
    <n v="336"/>
    <n v="51"/>
    <n v="90"/>
    <n v="95"/>
    <n v="100"/>
    <m/>
    <m/>
  </r>
  <r>
    <s v="SS"/>
    <s v="444452"/>
    <m/>
    <m/>
    <m/>
    <m/>
    <s v="YES"/>
    <s v="4444529001"/>
    <s v="9001"/>
    <s v="VIETNAM"/>
    <x v="9"/>
    <s v="ACTIVE BIKINI TOPS"/>
    <s v="BONDI BIKINI TOP"/>
    <s v="79% POLYAMID 21% ELASTAN"/>
    <s v="NO INFO"/>
    <s v="NO INFO"/>
    <s v="NO INFO"/>
    <s v="ADULT"/>
    <x v="0"/>
    <s v="STRONGER"/>
    <s v="CHINA"/>
    <n v="19.600000000000001"/>
    <n v="49"/>
    <n v="5929"/>
    <n v="3.5"/>
    <n v="423.5"/>
    <n v="2"/>
    <n v="121"/>
    <m/>
    <n v="105"/>
    <m/>
    <m/>
    <n v="16"/>
    <m/>
  </r>
  <r>
    <s v="FW"/>
    <s v="666641"/>
    <m/>
    <m/>
    <m/>
    <m/>
    <s v="YES"/>
    <s v="6666419039"/>
    <s v="9039"/>
    <s v="HARMONY GREY"/>
    <x v="9"/>
    <s v="ACTIVE BIKINI TOPS"/>
    <s v="HARMONY BIKINI TOP"/>
    <s v="79% POLYAMID 21% ELASTAN"/>
    <s v="NO INFO"/>
    <s v="NO INFO"/>
    <s v="NO INFO"/>
    <s v="ADULT"/>
    <x v="0"/>
    <s v="STRONGER"/>
    <s v="CHINA"/>
    <n v="23.6"/>
    <n v="59"/>
    <n v="10620"/>
    <n v="3.5"/>
    <n v="630"/>
    <n v="2"/>
    <n v="180"/>
    <m/>
    <n v="90"/>
    <n v="90"/>
    <m/>
    <m/>
    <m/>
  </r>
  <r>
    <s v="SS"/>
    <s v="333320"/>
    <m/>
    <m/>
    <m/>
    <m/>
    <s v="YES"/>
    <s v="3333209012"/>
    <s v="9012"/>
    <s v="STARDUST"/>
    <x v="10"/>
    <s v="REGULAR SPORT BRAS"/>
    <s v="STARDUST STRAPPY BRA"/>
    <s v="85% POLYESTER 15% ELASTAN"/>
    <s v="NO INFO"/>
    <s v="NO INFO"/>
    <s v="NO INFO"/>
    <s v="ADULT"/>
    <x v="0"/>
    <s v="STRONGER"/>
    <s v="CHINA"/>
    <n v="15.6"/>
    <n v="39"/>
    <n v="195"/>
    <n v="4"/>
    <n v="20"/>
    <n v="1"/>
    <n v="5"/>
    <n v="5"/>
    <m/>
    <m/>
    <m/>
    <m/>
    <m/>
  </r>
  <r>
    <s v="SS 2023"/>
    <s v="666697"/>
    <m/>
    <m/>
    <m/>
    <m/>
    <s v="YES"/>
    <s v="6666979999"/>
    <s v="9999"/>
    <s v="BLACK"/>
    <x v="10"/>
    <s v="SLEEVELESS TOPS"/>
    <s v="CUSH BRALETTE "/>
    <s v="67% POLYESTER 16% VISCOSE 15% COTTON 2% ELASTAN"/>
    <s v="NO INFO"/>
    <s v="NO INFO"/>
    <s v="NO INFO"/>
    <s v="ADULT"/>
    <x v="0"/>
    <s v="STRONGER"/>
    <s v="TURKEY"/>
    <n v="19.600000000000001"/>
    <n v="49"/>
    <n v="8918"/>
    <n v="4"/>
    <n v="728"/>
    <n v="4"/>
    <n v="182"/>
    <m/>
    <n v="50"/>
    <n v="40"/>
    <n v="50"/>
    <n v="42"/>
    <m/>
  </r>
  <r>
    <s v="FW"/>
    <s v="1262"/>
    <m/>
    <m/>
    <m/>
    <m/>
    <s v="YES"/>
    <s v="12629061"/>
    <s v="9061"/>
    <s v="CHESS AOP"/>
    <x v="11"/>
    <s v="JACKETS"/>
    <s v="CHECKERED FLEECE"/>
    <s v="100% POLYESTER"/>
    <s v="NO INFO"/>
    <s v="NO INFO"/>
    <s v="NO INFO"/>
    <s v="ADULT"/>
    <x v="0"/>
    <s v="STRONGER"/>
    <s v="CHINA"/>
    <n v="47.6"/>
    <n v="119"/>
    <n v="5236"/>
    <n v="14"/>
    <n v="616"/>
    <n v="5"/>
    <n v="44"/>
    <n v="8"/>
    <n v="10"/>
    <n v="10"/>
    <n v="8"/>
    <n v="8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2" cacheId="0" applyNumberFormats="0" applyBorderFormats="0" applyFontFormats="0" applyPatternFormats="0" applyAlignmentFormats="0" applyWidthHeightFormats="1" dataCaption="Значения" grandTotalCaption="QTY" updatedVersion="8" minRefreshableVersion="3" useAutoFormatting="1" itemPrintTitles="1" createdVersion="8" indent="0" outline="1" outlineData="1" multipleFieldFilters="0" rowHeaderCaption="CATEGORY">
  <location ref="A1:B15" firstHeaderRow="1" firstDataRow="1" firstDataCol="1"/>
  <pivotFields count="34"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axis="axisRow" showAll="0">
      <items count="13">
        <item x="8"/>
        <item x="9"/>
        <item x="2"/>
        <item x="11"/>
        <item x="4"/>
        <item x="5"/>
        <item x="3"/>
        <item x="7"/>
        <item x="6"/>
        <item x="10"/>
        <item x="0"/>
        <item x="1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2">
        <item x="0"/>
        <item t="default"/>
      </items>
    </pivotField>
    <pivotField showAll="0"/>
    <pivotField showAll="0"/>
    <pivotField numFmtId="164" showAll="0"/>
    <pivotField numFmtId="164" showAll="0"/>
    <pivotField numFmtId="167" showAll="0"/>
    <pivotField numFmtId="166" showAll="0"/>
    <pivotField numFmtId="164" showAll="0"/>
    <pivotField showAll="0"/>
    <pivotField dataField="1" showAll="0"/>
    <pivotField showAll="0"/>
    <pivotField showAll="0"/>
    <pivotField showAll="0"/>
    <pivotField showAll="0"/>
    <pivotField showAll="0"/>
    <pivotField showAll="0"/>
  </pivotFields>
  <rowFields count="2">
    <field x="18"/>
    <field x="10"/>
  </rowFields>
  <rowItems count="14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r="1">
      <x v="7"/>
    </i>
    <i r="1">
      <x v="8"/>
    </i>
    <i r="1">
      <x v="9"/>
    </i>
    <i r="1">
      <x v="10"/>
    </i>
    <i r="1">
      <x v="11"/>
    </i>
    <i t="grand">
      <x/>
    </i>
  </rowItems>
  <colItems count="1">
    <i/>
  </colItems>
  <dataFields count="1">
    <dataField name="SUM QTY" fld="27" baseField="0" baseItem="0"/>
  </dataFields>
  <formats count="21"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18" type="button" dataOnly="0" labelOnly="1" outline="0" axis="axisRow" fieldPosition="0"/>
    </format>
    <format dxfId="17">
      <pivotArea dataOnly="0" labelOnly="1" fieldPosition="0">
        <references count="1">
          <reference field="18" count="0"/>
        </references>
      </pivotArea>
    </format>
    <format dxfId="16">
      <pivotArea dataOnly="0" labelOnly="1" grandRow="1" outline="0" fieldPosition="0"/>
    </format>
    <format dxfId="15">
      <pivotArea dataOnly="0" labelOnly="1" fieldPosition="0">
        <references count="2">
          <reference field="10" count="0"/>
          <reference field="18" count="0" selected="0"/>
        </references>
      </pivotArea>
    </format>
    <format dxfId="14">
      <pivotArea dataOnly="0" labelOnly="1" outline="0" axis="axisValues" fieldPosition="0"/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18" type="button" dataOnly="0" labelOnly="1" outline="0" axis="axisRow" fieldPosition="0"/>
    </format>
    <format dxfId="10">
      <pivotArea dataOnly="0" labelOnly="1" fieldPosition="0">
        <references count="1">
          <reference field="18" count="0"/>
        </references>
      </pivotArea>
    </format>
    <format dxfId="9">
      <pivotArea dataOnly="0" labelOnly="1" grandRow="1" outline="0" fieldPosition="0"/>
    </format>
    <format dxfId="8">
      <pivotArea dataOnly="0" labelOnly="1" fieldPosition="0">
        <references count="2">
          <reference field="10" count="0"/>
          <reference field="18" count="0" selected="0"/>
        </references>
      </pivotArea>
    </format>
    <format dxfId="7">
      <pivotArea dataOnly="0" labelOnly="1" outline="0" axis="axisValues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18" type="button" dataOnly="0" labelOnly="1" outline="0" axis="axisRow" fieldPosition="0"/>
    </format>
    <format dxfId="3">
      <pivotArea dataOnly="0" labelOnly="1" fieldPosition="0">
        <references count="1">
          <reference field="18" count="0"/>
        </references>
      </pivotArea>
    </format>
    <format dxfId="2">
      <pivotArea dataOnly="0" labelOnly="1" grandRow="1" outline="0" fieldPosition="0"/>
    </format>
    <format dxfId="1">
      <pivotArea dataOnly="0" labelOnly="1" fieldPosition="0">
        <references count="2">
          <reference field="10" count="0"/>
          <reference field="18" count="0" selected="0"/>
        </references>
      </pivotArea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4"/>
  <sheetViews>
    <sheetView showGridLines="0" tabSelected="1" zoomScale="80" zoomScaleNormal="80" workbookViewId="0">
      <pane ySplit="3" topLeftCell="A4" activePane="bottomLeft" state="frozen"/>
      <selection pane="bottomLeft" activeCell="AN5" sqref="AN5"/>
    </sheetView>
  </sheetViews>
  <sheetFormatPr defaultRowHeight="15" x14ac:dyDescent="0.25"/>
  <cols>
    <col min="2" max="2" width="8.42578125" bestFit="1" customWidth="1"/>
    <col min="3" max="3" width="30.140625" customWidth="1"/>
    <col min="4" max="6" width="0" hidden="1" customWidth="1"/>
    <col min="7" max="7" width="15.7109375" hidden="1" customWidth="1"/>
    <col min="8" max="8" width="13.140625" hidden="1" customWidth="1"/>
    <col min="9" max="9" width="7.28515625" bestFit="1" customWidth="1"/>
    <col min="10" max="10" width="20.140625" bestFit="1" customWidth="1"/>
    <col min="11" max="11" width="16.28515625" bestFit="1" customWidth="1"/>
    <col min="12" max="12" width="22" bestFit="1" customWidth="1"/>
    <col min="13" max="13" width="24.85546875" hidden="1" customWidth="1"/>
    <col min="14" max="14" width="30.7109375" style="5" hidden="1" customWidth="1"/>
    <col min="15" max="17" width="15.85546875" hidden="1" customWidth="1"/>
    <col min="18" max="18" width="15.7109375" bestFit="1" customWidth="1"/>
    <col min="19" max="19" width="8.85546875" bestFit="1" customWidth="1"/>
    <col min="20" max="20" width="11.28515625" bestFit="1" customWidth="1"/>
    <col min="21" max="21" width="13.7109375" hidden="1" customWidth="1"/>
    <col min="22" max="22" width="11.42578125" bestFit="1" customWidth="1"/>
    <col min="23" max="23" width="9.5703125" customWidth="1"/>
    <col min="24" max="24" width="15.140625" bestFit="1" customWidth="1"/>
    <col min="25" max="25" width="16.7109375" hidden="1" customWidth="1"/>
    <col min="26" max="26" width="11.7109375" bestFit="1" customWidth="1"/>
    <col min="27" max="27" width="8" bestFit="1" customWidth="1"/>
    <col min="28" max="30" width="4.42578125" bestFit="1" customWidth="1"/>
    <col min="31" max="31" width="3.42578125" bestFit="1" customWidth="1"/>
    <col min="32" max="32" width="4.5703125" bestFit="1" customWidth="1"/>
  </cols>
  <sheetData>
    <row r="1" spans="1:32" x14ac:dyDescent="0.25">
      <c r="X1" s="13"/>
      <c r="Z1" s="10"/>
      <c r="AA1" s="10"/>
    </row>
    <row r="2" spans="1:32" x14ac:dyDescent="0.25">
      <c r="X2" s="12">
        <f>SUM(X4:X24)</f>
        <v>164227</v>
      </c>
      <c r="Z2" s="4">
        <f>SUBTOTAL(9,Z4:Z24)</f>
        <v>2993</v>
      </c>
    </row>
    <row r="3" spans="1:32" x14ac:dyDescent="0.25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6" t="s">
        <v>13</v>
      </c>
      <c r="O3" s="1" t="s">
        <v>14</v>
      </c>
      <c r="P3" s="1" t="s">
        <v>15</v>
      </c>
      <c r="Q3" s="1" t="s">
        <v>16</v>
      </c>
      <c r="R3" s="1" t="s">
        <v>17</v>
      </c>
      <c r="S3" s="1" t="s">
        <v>18</v>
      </c>
      <c r="T3" s="1" t="s">
        <v>19</v>
      </c>
      <c r="U3" s="1" t="s">
        <v>20</v>
      </c>
      <c r="V3" s="1" t="s">
        <v>21</v>
      </c>
      <c r="W3" s="1" t="s">
        <v>22</v>
      </c>
      <c r="X3" s="1" t="s">
        <v>171</v>
      </c>
      <c r="Y3" s="1" t="s">
        <v>23</v>
      </c>
      <c r="Z3" s="1" t="s">
        <v>24</v>
      </c>
      <c r="AA3" s="1" t="s">
        <v>25</v>
      </c>
      <c r="AB3" s="1" t="s">
        <v>26</v>
      </c>
      <c r="AC3" s="1" t="s">
        <v>27</v>
      </c>
      <c r="AD3" s="1" t="s">
        <v>28</v>
      </c>
      <c r="AE3" s="1" t="s">
        <v>29</v>
      </c>
      <c r="AF3" s="1" t="s">
        <v>30</v>
      </c>
    </row>
    <row r="4" spans="1:32" ht="158.1" customHeight="1" x14ac:dyDescent="0.25">
      <c r="A4" s="2" t="s">
        <v>168</v>
      </c>
      <c r="B4" s="2" t="s">
        <v>31</v>
      </c>
      <c r="C4" s="2"/>
      <c r="D4" s="2"/>
      <c r="E4" s="2"/>
      <c r="F4" s="2"/>
      <c r="G4" s="2" t="s">
        <v>32</v>
      </c>
      <c r="H4" s="2" t="s">
        <v>33</v>
      </c>
      <c r="I4" s="2" t="s">
        <v>34</v>
      </c>
      <c r="J4" s="2" t="s">
        <v>35</v>
      </c>
      <c r="K4" s="2" t="s">
        <v>36</v>
      </c>
      <c r="L4" s="2" t="s">
        <v>37</v>
      </c>
      <c r="M4" s="2" t="s">
        <v>38</v>
      </c>
      <c r="N4" s="7" t="s">
        <v>39</v>
      </c>
      <c r="O4" s="2" t="s">
        <v>40</v>
      </c>
      <c r="P4" s="2" t="s">
        <v>40</v>
      </c>
      <c r="Q4" s="2" t="s">
        <v>40</v>
      </c>
      <c r="R4" s="2" t="s">
        <v>41</v>
      </c>
      <c r="S4" s="2" t="s">
        <v>42</v>
      </c>
      <c r="T4" s="2" t="s">
        <v>43</v>
      </c>
      <c r="U4" s="2" t="s">
        <v>44</v>
      </c>
      <c r="V4" s="11">
        <v>31.6</v>
      </c>
      <c r="W4" s="11">
        <v>79</v>
      </c>
      <c r="X4" s="11">
        <f>W4*Z4</f>
        <v>7979</v>
      </c>
      <c r="Y4" s="3">
        <f>COUNT(AA4:AF4)</f>
        <v>4</v>
      </c>
      <c r="Z4" s="3">
        <f>SUM(AA4:AF4)</f>
        <v>101</v>
      </c>
      <c r="AA4" s="2">
        <v>25</v>
      </c>
      <c r="AB4" s="2">
        <v>30</v>
      </c>
      <c r="AC4" s="2">
        <v>30</v>
      </c>
      <c r="AD4" s="2">
        <v>16</v>
      </c>
      <c r="AE4" s="2"/>
      <c r="AF4" s="2"/>
    </row>
    <row r="5" spans="1:32" ht="158.1" customHeight="1" x14ac:dyDescent="0.25">
      <c r="A5" s="2" t="s">
        <v>168</v>
      </c>
      <c r="B5" s="2" t="s">
        <v>45</v>
      </c>
      <c r="C5" s="2"/>
      <c r="D5" s="2"/>
      <c r="E5" s="2"/>
      <c r="F5" s="2"/>
      <c r="G5" s="2" t="s">
        <v>32</v>
      </c>
      <c r="H5" s="2" t="s">
        <v>46</v>
      </c>
      <c r="I5" s="2" t="s">
        <v>47</v>
      </c>
      <c r="J5" s="2" t="s">
        <v>48</v>
      </c>
      <c r="K5" s="2" t="s">
        <v>49</v>
      </c>
      <c r="L5" s="2" t="s">
        <v>50</v>
      </c>
      <c r="M5" s="2" t="s">
        <v>51</v>
      </c>
      <c r="N5" s="7" t="s">
        <v>52</v>
      </c>
      <c r="O5" s="2" t="s">
        <v>40</v>
      </c>
      <c r="P5" s="2" t="s">
        <v>40</v>
      </c>
      <c r="Q5" s="2" t="s">
        <v>40</v>
      </c>
      <c r="R5" s="2" t="s">
        <v>41</v>
      </c>
      <c r="S5" s="2" t="s">
        <v>42</v>
      </c>
      <c r="T5" s="2" t="s">
        <v>43</v>
      </c>
      <c r="U5" s="2" t="s">
        <v>53</v>
      </c>
      <c r="V5" s="11">
        <v>14</v>
      </c>
      <c r="W5" s="11">
        <v>35</v>
      </c>
      <c r="X5" s="11">
        <f>W5*Z5</f>
        <v>6300</v>
      </c>
      <c r="Y5" s="3">
        <f t="shared" ref="Y5:Y24" si="0">COUNT(AA5:AF5)</f>
        <v>3</v>
      </c>
      <c r="Z5" s="3">
        <f t="shared" ref="Z5:Z24" si="1">SUM(AA5:AF5)</f>
        <v>180</v>
      </c>
      <c r="AA5" s="2">
        <v>40</v>
      </c>
      <c r="AB5" s="2">
        <v>70</v>
      </c>
      <c r="AC5" s="2">
        <v>70</v>
      </c>
      <c r="AD5" s="2"/>
      <c r="AE5" s="2"/>
      <c r="AF5" s="2"/>
    </row>
    <row r="6" spans="1:32" ht="158.1" customHeight="1" x14ac:dyDescent="0.25">
      <c r="A6" s="2" t="s">
        <v>169</v>
      </c>
      <c r="B6" s="2" t="s">
        <v>54</v>
      </c>
      <c r="C6" s="2"/>
      <c r="D6" s="2"/>
      <c r="E6" s="2"/>
      <c r="F6" s="2"/>
      <c r="G6" s="2" t="s">
        <v>32</v>
      </c>
      <c r="H6" s="2" t="s">
        <v>55</v>
      </c>
      <c r="I6" s="2" t="s">
        <v>56</v>
      </c>
      <c r="J6" s="2" t="s">
        <v>57</v>
      </c>
      <c r="K6" s="2" t="s">
        <v>58</v>
      </c>
      <c r="L6" s="2" t="s">
        <v>59</v>
      </c>
      <c r="M6" s="2" t="s">
        <v>60</v>
      </c>
      <c r="N6" s="7" t="s">
        <v>61</v>
      </c>
      <c r="O6" s="2" t="s">
        <v>40</v>
      </c>
      <c r="P6" s="2" t="s">
        <v>40</v>
      </c>
      <c r="Q6" s="2" t="s">
        <v>40</v>
      </c>
      <c r="R6" s="2" t="s">
        <v>41</v>
      </c>
      <c r="S6" s="2" t="s">
        <v>42</v>
      </c>
      <c r="T6" s="2" t="s">
        <v>43</v>
      </c>
      <c r="U6" s="2" t="s">
        <v>62</v>
      </c>
      <c r="V6" s="11">
        <v>27.6</v>
      </c>
      <c r="W6" s="11">
        <v>69</v>
      </c>
      <c r="X6" s="11">
        <f>W6*Z6</f>
        <v>12006</v>
      </c>
      <c r="Y6" s="3">
        <f t="shared" si="0"/>
        <v>4</v>
      </c>
      <c r="Z6" s="3">
        <f t="shared" si="1"/>
        <v>174</v>
      </c>
      <c r="AA6" s="2"/>
      <c r="AB6" s="2">
        <v>35</v>
      </c>
      <c r="AC6" s="2">
        <v>49</v>
      </c>
      <c r="AD6" s="2">
        <v>50</v>
      </c>
      <c r="AE6" s="2">
        <v>40</v>
      </c>
      <c r="AF6" s="2"/>
    </row>
    <row r="7" spans="1:32" ht="158.1" customHeight="1" x14ac:dyDescent="0.25">
      <c r="A7" s="2" t="s">
        <v>169</v>
      </c>
      <c r="B7" s="2" t="s">
        <v>63</v>
      </c>
      <c r="C7" s="2"/>
      <c r="D7" s="2"/>
      <c r="E7" s="2"/>
      <c r="F7" s="2"/>
      <c r="G7" s="2" t="s">
        <v>32</v>
      </c>
      <c r="H7" s="2" t="s">
        <v>64</v>
      </c>
      <c r="I7" s="2" t="s">
        <v>65</v>
      </c>
      <c r="J7" s="2" t="s">
        <v>66</v>
      </c>
      <c r="K7" s="2" t="s">
        <v>67</v>
      </c>
      <c r="L7" s="2" t="s">
        <v>67</v>
      </c>
      <c r="M7" s="2" t="s">
        <v>68</v>
      </c>
      <c r="N7" s="7" t="s">
        <v>69</v>
      </c>
      <c r="O7" s="2" t="s">
        <v>40</v>
      </c>
      <c r="P7" s="2" t="s">
        <v>40</v>
      </c>
      <c r="Q7" s="2" t="s">
        <v>40</v>
      </c>
      <c r="R7" s="2" t="s">
        <v>41</v>
      </c>
      <c r="S7" s="2" t="s">
        <v>42</v>
      </c>
      <c r="T7" s="2" t="s">
        <v>43</v>
      </c>
      <c r="U7" s="2" t="s">
        <v>62</v>
      </c>
      <c r="V7" s="11">
        <v>27.6</v>
      </c>
      <c r="W7" s="11">
        <v>69</v>
      </c>
      <c r="X7" s="11">
        <f>W7*Z7</f>
        <v>3450</v>
      </c>
      <c r="Y7" s="3">
        <f t="shared" si="0"/>
        <v>4</v>
      </c>
      <c r="Z7" s="3">
        <f t="shared" si="1"/>
        <v>50</v>
      </c>
      <c r="AA7" s="2">
        <v>14</v>
      </c>
      <c r="AB7" s="2">
        <v>16</v>
      </c>
      <c r="AC7" s="2">
        <v>15</v>
      </c>
      <c r="AD7" s="2">
        <v>5</v>
      </c>
      <c r="AE7" s="2"/>
      <c r="AF7" s="2"/>
    </row>
    <row r="8" spans="1:32" ht="158.1" customHeight="1" x14ac:dyDescent="0.25">
      <c r="A8" s="2" t="s">
        <v>168</v>
      </c>
      <c r="B8" s="2" t="s">
        <v>70</v>
      </c>
      <c r="C8" s="2"/>
      <c r="D8" s="2"/>
      <c r="E8" s="2"/>
      <c r="F8" s="2"/>
      <c r="G8" s="2" t="s">
        <v>32</v>
      </c>
      <c r="H8" s="2" t="s">
        <v>71</v>
      </c>
      <c r="I8" s="2" t="s">
        <v>72</v>
      </c>
      <c r="J8" s="2" t="s">
        <v>73</v>
      </c>
      <c r="K8" s="2" t="s">
        <v>74</v>
      </c>
      <c r="L8" s="2" t="s">
        <v>75</v>
      </c>
      <c r="M8" s="2" t="s">
        <v>76</v>
      </c>
      <c r="N8" s="7" t="s">
        <v>77</v>
      </c>
      <c r="O8" s="2" t="s">
        <v>40</v>
      </c>
      <c r="P8" s="2" t="s">
        <v>40</v>
      </c>
      <c r="Q8" s="2" t="s">
        <v>40</v>
      </c>
      <c r="R8" s="2" t="s">
        <v>41</v>
      </c>
      <c r="S8" s="2" t="s">
        <v>42</v>
      </c>
      <c r="T8" s="2" t="s">
        <v>43</v>
      </c>
      <c r="U8" s="2" t="s">
        <v>62</v>
      </c>
      <c r="V8" s="11">
        <v>39.6</v>
      </c>
      <c r="W8" s="11">
        <v>99</v>
      </c>
      <c r="X8" s="11">
        <f>W8*Z8</f>
        <v>9900</v>
      </c>
      <c r="Y8" s="3">
        <f t="shared" si="0"/>
        <v>2</v>
      </c>
      <c r="Z8" s="3">
        <f t="shared" si="1"/>
        <v>100</v>
      </c>
      <c r="AA8" s="2"/>
      <c r="AB8" s="2">
        <v>50</v>
      </c>
      <c r="AC8" s="2">
        <v>50</v>
      </c>
      <c r="AD8" s="2"/>
      <c r="AE8" s="2"/>
      <c r="AF8" s="2"/>
    </row>
    <row r="9" spans="1:32" ht="158.1" customHeight="1" x14ac:dyDescent="0.25">
      <c r="A9" s="2" t="s">
        <v>169</v>
      </c>
      <c r="B9" s="2" t="s">
        <v>78</v>
      </c>
      <c r="C9" s="2"/>
      <c r="D9" s="2"/>
      <c r="E9" s="2"/>
      <c r="F9" s="2"/>
      <c r="G9" s="2" t="s">
        <v>32</v>
      </c>
      <c r="H9" s="2" t="s">
        <v>79</v>
      </c>
      <c r="I9" s="2" t="s">
        <v>80</v>
      </c>
      <c r="J9" s="2" t="s">
        <v>81</v>
      </c>
      <c r="K9" s="2" t="s">
        <v>74</v>
      </c>
      <c r="L9" s="2" t="s">
        <v>75</v>
      </c>
      <c r="M9" s="2" t="s">
        <v>82</v>
      </c>
      <c r="N9" s="7" t="s">
        <v>83</v>
      </c>
      <c r="O9" s="2" t="s">
        <v>40</v>
      </c>
      <c r="P9" s="2" t="s">
        <v>40</v>
      </c>
      <c r="Q9" s="2" t="s">
        <v>40</v>
      </c>
      <c r="R9" s="2" t="s">
        <v>41</v>
      </c>
      <c r="S9" s="2" t="s">
        <v>42</v>
      </c>
      <c r="T9" s="2" t="s">
        <v>43</v>
      </c>
      <c r="U9" s="2" t="s">
        <v>84</v>
      </c>
      <c r="V9" s="11">
        <v>27.6</v>
      </c>
      <c r="W9" s="11">
        <v>69</v>
      </c>
      <c r="X9" s="11">
        <f>W9*Z9</f>
        <v>9660</v>
      </c>
      <c r="Y9" s="3">
        <f t="shared" si="0"/>
        <v>4</v>
      </c>
      <c r="Z9" s="3">
        <f t="shared" si="1"/>
        <v>140</v>
      </c>
      <c r="AA9" s="2"/>
      <c r="AB9" s="2">
        <v>30</v>
      </c>
      <c r="AC9" s="2">
        <v>30</v>
      </c>
      <c r="AD9" s="2">
        <v>50</v>
      </c>
      <c r="AE9" s="2">
        <v>30</v>
      </c>
      <c r="AF9" s="2"/>
    </row>
    <row r="10" spans="1:32" ht="158.1" customHeight="1" x14ac:dyDescent="0.25">
      <c r="A10" s="2" t="s">
        <v>85</v>
      </c>
      <c r="B10" s="2" t="s">
        <v>86</v>
      </c>
      <c r="C10" s="2"/>
      <c r="D10" s="2"/>
      <c r="E10" s="2"/>
      <c r="F10" s="2"/>
      <c r="G10" s="2" t="s">
        <v>32</v>
      </c>
      <c r="H10" s="2" t="s">
        <v>87</v>
      </c>
      <c r="I10" s="2" t="s">
        <v>88</v>
      </c>
      <c r="J10" s="2" t="s">
        <v>89</v>
      </c>
      <c r="K10" s="2" t="s">
        <v>74</v>
      </c>
      <c r="L10" s="2" t="s">
        <v>75</v>
      </c>
      <c r="M10" s="2" t="s">
        <v>90</v>
      </c>
      <c r="N10" s="7" t="s">
        <v>91</v>
      </c>
      <c r="O10" s="2" t="s">
        <v>40</v>
      </c>
      <c r="P10" s="2" t="s">
        <v>40</v>
      </c>
      <c r="Q10" s="2" t="s">
        <v>40</v>
      </c>
      <c r="R10" s="2" t="s">
        <v>41</v>
      </c>
      <c r="S10" s="2" t="s">
        <v>42</v>
      </c>
      <c r="T10" s="2" t="s">
        <v>43</v>
      </c>
      <c r="U10" s="2" t="s">
        <v>62</v>
      </c>
      <c r="V10" s="11">
        <v>31.6</v>
      </c>
      <c r="W10" s="11">
        <v>79</v>
      </c>
      <c r="X10" s="11">
        <f>W10*Z10</f>
        <v>7821</v>
      </c>
      <c r="Y10" s="3">
        <f t="shared" si="0"/>
        <v>2</v>
      </c>
      <c r="Z10" s="3">
        <f t="shared" si="1"/>
        <v>99</v>
      </c>
      <c r="AA10" s="2">
        <v>20</v>
      </c>
      <c r="AB10" s="2">
        <v>79</v>
      </c>
      <c r="AC10" s="2"/>
      <c r="AD10" s="2"/>
      <c r="AE10" s="2"/>
      <c r="AF10" s="2"/>
    </row>
    <row r="11" spans="1:32" ht="158.1" customHeight="1" x14ac:dyDescent="0.25">
      <c r="A11" s="2" t="s">
        <v>85</v>
      </c>
      <c r="B11" s="2" t="s">
        <v>92</v>
      </c>
      <c r="C11" s="2"/>
      <c r="D11" s="2"/>
      <c r="E11" s="2"/>
      <c r="F11" s="2"/>
      <c r="G11" s="2" t="s">
        <v>32</v>
      </c>
      <c r="H11" s="2" t="s">
        <v>93</v>
      </c>
      <c r="I11" s="2" t="s">
        <v>94</v>
      </c>
      <c r="J11" s="2" t="s">
        <v>95</v>
      </c>
      <c r="K11" s="2" t="s">
        <v>74</v>
      </c>
      <c r="L11" s="2" t="s">
        <v>75</v>
      </c>
      <c r="M11" s="2" t="s">
        <v>96</v>
      </c>
      <c r="N11" s="7" t="s">
        <v>97</v>
      </c>
      <c r="O11" s="2" t="s">
        <v>40</v>
      </c>
      <c r="P11" s="2" t="s">
        <v>40</v>
      </c>
      <c r="Q11" s="2" t="s">
        <v>40</v>
      </c>
      <c r="R11" s="2" t="s">
        <v>41</v>
      </c>
      <c r="S11" s="2" t="s">
        <v>42</v>
      </c>
      <c r="T11" s="2" t="s">
        <v>43</v>
      </c>
      <c r="U11" s="2" t="s">
        <v>62</v>
      </c>
      <c r="V11" s="11">
        <v>27.6</v>
      </c>
      <c r="W11" s="11">
        <v>69</v>
      </c>
      <c r="X11" s="11">
        <f>W11*Z11</f>
        <v>6348</v>
      </c>
      <c r="Y11" s="3">
        <f t="shared" si="0"/>
        <v>3</v>
      </c>
      <c r="Z11" s="3">
        <f t="shared" si="1"/>
        <v>92</v>
      </c>
      <c r="AA11" s="2"/>
      <c r="AB11" s="2"/>
      <c r="AC11" s="2">
        <v>51</v>
      </c>
      <c r="AD11" s="2">
        <v>21</v>
      </c>
      <c r="AE11" s="2">
        <v>20</v>
      </c>
      <c r="AF11" s="2"/>
    </row>
    <row r="12" spans="1:32" ht="158.1" customHeight="1" x14ac:dyDescent="0.25">
      <c r="A12" s="2" t="s">
        <v>85</v>
      </c>
      <c r="B12" s="2" t="s">
        <v>98</v>
      </c>
      <c r="C12" s="2"/>
      <c r="D12" s="2"/>
      <c r="E12" s="2"/>
      <c r="F12" s="2"/>
      <c r="G12" s="2" t="s">
        <v>32</v>
      </c>
      <c r="H12" s="2" t="s">
        <v>99</v>
      </c>
      <c r="I12" s="2" t="s">
        <v>100</v>
      </c>
      <c r="J12" s="2" t="s">
        <v>101</v>
      </c>
      <c r="K12" s="2" t="s">
        <v>74</v>
      </c>
      <c r="L12" s="2" t="s">
        <v>75</v>
      </c>
      <c r="M12" s="2" t="s">
        <v>102</v>
      </c>
      <c r="N12" s="7" t="s">
        <v>103</v>
      </c>
      <c r="O12" s="2" t="s">
        <v>40</v>
      </c>
      <c r="P12" s="2" t="s">
        <v>40</v>
      </c>
      <c r="Q12" s="2" t="s">
        <v>40</v>
      </c>
      <c r="R12" s="2" t="s">
        <v>41</v>
      </c>
      <c r="S12" s="2" t="s">
        <v>42</v>
      </c>
      <c r="T12" s="2" t="s">
        <v>43</v>
      </c>
      <c r="U12" s="2" t="s">
        <v>104</v>
      </c>
      <c r="V12" s="11">
        <v>27.6</v>
      </c>
      <c r="W12" s="11">
        <v>69</v>
      </c>
      <c r="X12" s="11">
        <f>W12*Z12</f>
        <v>5934</v>
      </c>
      <c r="Y12" s="3">
        <f t="shared" si="0"/>
        <v>4</v>
      </c>
      <c r="Z12" s="3">
        <f t="shared" si="1"/>
        <v>86</v>
      </c>
      <c r="AA12" s="2"/>
      <c r="AB12" s="2">
        <v>20</v>
      </c>
      <c r="AC12" s="2">
        <v>28</v>
      </c>
      <c r="AD12" s="2">
        <v>18</v>
      </c>
      <c r="AE12" s="2">
        <v>20</v>
      </c>
      <c r="AF12" s="2"/>
    </row>
    <row r="13" spans="1:32" ht="158.1" customHeight="1" x14ac:dyDescent="0.25">
      <c r="A13" s="2" t="s">
        <v>168</v>
      </c>
      <c r="B13" s="2" t="s">
        <v>105</v>
      </c>
      <c r="C13" s="2"/>
      <c r="D13" s="2"/>
      <c r="E13" s="2"/>
      <c r="F13" s="2"/>
      <c r="G13" s="2" t="s">
        <v>32</v>
      </c>
      <c r="H13" s="2" t="s">
        <v>106</v>
      </c>
      <c r="I13" s="2" t="s">
        <v>56</v>
      </c>
      <c r="J13" s="2" t="s">
        <v>57</v>
      </c>
      <c r="K13" s="2" t="s">
        <v>107</v>
      </c>
      <c r="L13" s="2" t="s">
        <v>75</v>
      </c>
      <c r="M13" s="2" t="s">
        <v>108</v>
      </c>
      <c r="N13" s="7" t="s">
        <v>109</v>
      </c>
      <c r="O13" s="2" t="s">
        <v>40</v>
      </c>
      <c r="P13" s="2" t="s">
        <v>40</v>
      </c>
      <c r="Q13" s="2" t="s">
        <v>40</v>
      </c>
      <c r="R13" s="2" t="s">
        <v>41</v>
      </c>
      <c r="S13" s="2" t="s">
        <v>42</v>
      </c>
      <c r="T13" s="2" t="s">
        <v>43</v>
      </c>
      <c r="U13" s="2" t="s">
        <v>62</v>
      </c>
      <c r="V13" s="11">
        <v>27.6</v>
      </c>
      <c r="W13" s="11">
        <v>69</v>
      </c>
      <c r="X13" s="11">
        <f>W13*Z13</f>
        <v>4140</v>
      </c>
      <c r="Y13" s="3">
        <f t="shared" si="0"/>
        <v>2</v>
      </c>
      <c r="Z13" s="3">
        <f t="shared" si="1"/>
        <v>60</v>
      </c>
      <c r="AA13" s="2"/>
      <c r="AB13" s="2">
        <v>30</v>
      </c>
      <c r="AC13" s="2">
        <v>30</v>
      </c>
      <c r="AD13" s="2"/>
      <c r="AE13" s="2"/>
      <c r="AF13" s="2"/>
    </row>
    <row r="14" spans="1:32" ht="158.1" customHeight="1" x14ac:dyDescent="0.25">
      <c r="A14" s="2" t="s">
        <v>169</v>
      </c>
      <c r="B14" s="2" t="s">
        <v>110</v>
      </c>
      <c r="C14" s="2"/>
      <c r="D14" s="2"/>
      <c r="E14" s="2"/>
      <c r="F14" s="2"/>
      <c r="G14" s="2" t="s">
        <v>32</v>
      </c>
      <c r="H14" s="2" t="s">
        <v>111</v>
      </c>
      <c r="I14" s="2" t="s">
        <v>56</v>
      </c>
      <c r="J14" s="2" t="s">
        <v>57</v>
      </c>
      <c r="K14" s="2" t="s">
        <v>112</v>
      </c>
      <c r="L14" s="2" t="s">
        <v>113</v>
      </c>
      <c r="M14" s="2" t="s">
        <v>114</v>
      </c>
      <c r="N14" s="7" t="s">
        <v>115</v>
      </c>
      <c r="O14" s="2" t="s">
        <v>40</v>
      </c>
      <c r="P14" s="2" t="s">
        <v>40</v>
      </c>
      <c r="Q14" s="2" t="s">
        <v>40</v>
      </c>
      <c r="R14" s="2" t="s">
        <v>41</v>
      </c>
      <c r="S14" s="2" t="s">
        <v>42</v>
      </c>
      <c r="T14" s="2" t="s">
        <v>43</v>
      </c>
      <c r="U14" s="2" t="s">
        <v>62</v>
      </c>
      <c r="V14" s="11">
        <v>27.6</v>
      </c>
      <c r="W14" s="11">
        <v>69</v>
      </c>
      <c r="X14" s="11">
        <f>W14*Z14</f>
        <v>12075</v>
      </c>
      <c r="Y14" s="3">
        <f t="shared" si="0"/>
        <v>5</v>
      </c>
      <c r="Z14" s="3">
        <f t="shared" si="1"/>
        <v>175</v>
      </c>
      <c r="AA14" s="2">
        <v>25</v>
      </c>
      <c r="AB14" s="2">
        <v>45</v>
      </c>
      <c r="AC14" s="2">
        <v>45</v>
      </c>
      <c r="AD14" s="2">
        <v>45</v>
      </c>
      <c r="AE14" s="2"/>
      <c r="AF14" s="2">
        <v>15</v>
      </c>
    </row>
    <row r="15" spans="1:32" ht="158.1" customHeight="1" x14ac:dyDescent="0.25">
      <c r="A15" s="2" t="s">
        <v>169</v>
      </c>
      <c r="B15" s="2" t="s">
        <v>116</v>
      </c>
      <c r="C15" s="2"/>
      <c r="D15" s="2"/>
      <c r="E15" s="2"/>
      <c r="F15" s="2"/>
      <c r="G15" s="2" t="s">
        <v>32</v>
      </c>
      <c r="H15" s="2" t="s">
        <v>117</v>
      </c>
      <c r="I15" s="2" t="s">
        <v>65</v>
      </c>
      <c r="J15" s="2" t="s">
        <v>66</v>
      </c>
      <c r="K15" s="2" t="s">
        <v>118</v>
      </c>
      <c r="L15" s="2" t="s">
        <v>118</v>
      </c>
      <c r="M15" s="2" t="s">
        <v>119</v>
      </c>
      <c r="N15" s="7" t="s">
        <v>69</v>
      </c>
      <c r="O15" s="2" t="s">
        <v>40</v>
      </c>
      <c r="P15" s="2" t="s">
        <v>40</v>
      </c>
      <c r="Q15" s="2" t="s">
        <v>40</v>
      </c>
      <c r="R15" s="2" t="s">
        <v>41</v>
      </c>
      <c r="S15" s="2" t="s">
        <v>42</v>
      </c>
      <c r="T15" s="2" t="s">
        <v>43</v>
      </c>
      <c r="U15" s="2" t="s">
        <v>62</v>
      </c>
      <c r="V15" s="11">
        <v>23.6</v>
      </c>
      <c r="W15" s="11">
        <v>59</v>
      </c>
      <c r="X15" s="11">
        <f>W15*Z15</f>
        <v>2242</v>
      </c>
      <c r="Y15" s="3">
        <f t="shared" si="0"/>
        <v>2</v>
      </c>
      <c r="Z15" s="3">
        <f t="shared" si="1"/>
        <v>38</v>
      </c>
      <c r="AA15" s="2"/>
      <c r="AB15" s="2"/>
      <c r="AC15" s="2">
        <v>18</v>
      </c>
      <c r="AD15" s="2">
        <v>20</v>
      </c>
      <c r="AE15" s="2"/>
      <c r="AF15" s="2"/>
    </row>
    <row r="16" spans="1:32" ht="158.1" customHeight="1" x14ac:dyDescent="0.25">
      <c r="A16" s="2" t="s">
        <v>169</v>
      </c>
      <c r="B16" s="2" t="s">
        <v>120</v>
      </c>
      <c r="C16" s="2"/>
      <c r="D16" s="2"/>
      <c r="E16" s="2"/>
      <c r="F16" s="2"/>
      <c r="G16" s="2" t="s">
        <v>32</v>
      </c>
      <c r="H16" s="2" t="s">
        <v>121</v>
      </c>
      <c r="I16" s="2" t="s">
        <v>122</v>
      </c>
      <c r="J16" s="2" t="s">
        <v>123</v>
      </c>
      <c r="K16" s="2" t="s">
        <v>124</v>
      </c>
      <c r="L16" s="2" t="s">
        <v>125</v>
      </c>
      <c r="M16" s="2" t="s">
        <v>126</v>
      </c>
      <c r="N16" s="7" t="s">
        <v>127</v>
      </c>
      <c r="O16" s="2" t="s">
        <v>40</v>
      </c>
      <c r="P16" s="2" t="s">
        <v>40</v>
      </c>
      <c r="Q16" s="2" t="s">
        <v>40</v>
      </c>
      <c r="R16" s="2" t="s">
        <v>41</v>
      </c>
      <c r="S16" s="2" t="s">
        <v>42</v>
      </c>
      <c r="T16" s="2" t="s">
        <v>43</v>
      </c>
      <c r="U16" s="2" t="s">
        <v>62</v>
      </c>
      <c r="V16" s="11">
        <v>15.6</v>
      </c>
      <c r="W16" s="11">
        <v>39</v>
      </c>
      <c r="X16" s="11">
        <f>W16*Z16</f>
        <v>13416</v>
      </c>
      <c r="Y16" s="3">
        <f t="shared" si="0"/>
        <v>4</v>
      </c>
      <c r="Z16" s="3">
        <f t="shared" si="1"/>
        <v>344</v>
      </c>
      <c r="AA16" s="2">
        <v>90</v>
      </c>
      <c r="AB16" s="2">
        <v>59</v>
      </c>
      <c r="AC16" s="2">
        <v>96</v>
      </c>
      <c r="AD16" s="2">
        <v>99</v>
      </c>
      <c r="AE16" s="2"/>
      <c r="AF16" s="2"/>
    </row>
    <row r="17" spans="1:32" ht="158.1" customHeight="1" x14ac:dyDescent="0.25">
      <c r="A17" s="2" t="s">
        <v>169</v>
      </c>
      <c r="B17" s="2" t="s">
        <v>128</v>
      </c>
      <c r="C17" s="2"/>
      <c r="D17" s="2"/>
      <c r="E17" s="2"/>
      <c r="F17" s="2"/>
      <c r="G17" s="2" t="s">
        <v>32</v>
      </c>
      <c r="H17" s="2" t="s">
        <v>129</v>
      </c>
      <c r="I17" s="2" t="s">
        <v>122</v>
      </c>
      <c r="J17" s="2" t="s">
        <v>123</v>
      </c>
      <c r="K17" s="2" t="s">
        <v>124</v>
      </c>
      <c r="L17" s="2" t="s">
        <v>125</v>
      </c>
      <c r="M17" s="2" t="s">
        <v>130</v>
      </c>
      <c r="N17" s="7" t="s">
        <v>127</v>
      </c>
      <c r="O17" s="2" t="s">
        <v>40</v>
      </c>
      <c r="P17" s="2" t="s">
        <v>40</v>
      </c>
      <c r="Q17" s="2" t="s">
        <v>40</v>
      </c>
      <c r="R17" s="2" t="s">
        <v>41</v>
      </c>
      <c r="S17" s="2" t="s">
        <v>42</v>
      </c>
      <c r="T17" s="2" t="s">
        <v>43</v>
      </c>
      <c r="U17" s="2" t="s">
        <v>62</v>
      </c>
      <c r="V17" s="11">
        <v>15.6</v>
      </c>
      <c r="W17" s="11">
        <v>39</v>
      </c>
      <c r="X17" s="11">
        <f>W17*Z17</f>
        <v>10647</v>
      </c>
      <c r="Y17" s="3">
        <f t="shared" si="0"/>
        <v>2</v>
      </c>
      <c r="Z17" s="3">
        <f t="shared" si="1"/>
        <v>273</v>
      </c>
      <c r="AA17" s="2"/>
      <c r="AB17" s="2">
        <v>164</v>
      </c>
      <c r="AC17" s="2">
        <v>109</v>
      </c>
      <c r="AD17" s="2"/>
      <c r="AE17" s="2"/>
      <c r="AF17" s="2"/>
    </row>
    <row r="18" spans="1:32" ht="158.1" customHeight="1" x14ac:dyDescent="0.25">
      <c r="A18" s="2" t="s">
        <v>168</v>
      </c>
      <c r="B18" s="2" t="s">
        <v>131</v>
      </c>
      <c r="C18" s="2"/>
      <c r="D18" s="2"/>
      <c r="E18" s="2"/>
      <c r="F18" s="2"/>
      <c r="G18" s="2" t="s">
        <v>32</v>
      </c>
      <c r="H18" s="2" t="s">
        <v>132</v>
      </c>
      <c r="I18" s="2" t="s">
        <v>133</v>
      </c>
      <c r="J18" s="2" t="s">
        <v>134</v>
      </c>
      <c r="K18" s="2" t="s">
        <v>124</v>
      </c>
      <c r="L18" s="2" t="s">
        <v>125</v>
      </c>
      <c r="M18" s="2" t="s">
        <v>135</v>
      </c>
      <c r="N18" s="7" t="s">
        <v>127</v>
      </c>
      <c r="O18" s="2" t="s">
        <v>40</v>
      </c>
      <c r="P18" s="2" t="s">
        <v>40</v>
      </c>
      <c r="Q18" s="2" t="s">
        <v>40</v>
      </c>
      <c r="R18" s="2" t="s">
        <v>41</v>
      </c>
      <c r="S18" s="2" t="s">
        <v>42</v>
      </c>
      <c r="T18" s="2" t="s">
        <v>43</v>
      </c>
      <c r="U18" s="2" t="s">
        <v>62</v>
      </c>
      <c r="V18" s="11">
        <v>15.6</v>
      </c>
      <c r="W18" s="11">
        <v>39</v>
      </c>
      <c r="X18" s="11">
        <f>W18*Z18</f>
        <v>8307</v>
      </c>
      <c r="Y18" s="3">
        <f t="shared" si="0"/>
        <v>3</v>
      </c>
      <c r="Z18" s="3">
        <f t="shared" si="1"/>
        <v>213</v>
      </c>
      <c r="AA18" s="2"/>
      <c r="AB18" s="2">
        <v>90</v>
      </c>
      <c r="AC18" s="2">
        <v>90</v>
      </c>
      <c r="AD18" s="2"/>
      <c r="AE18" s="2">
        <v>33</v>
      </c>
      <c r="AF18" s="2"/>
    </row>
    <row r="19" spans="1:32" ht="158.1" customHeight="1" x14ac:dyDescent="0.25">
      <c r="A19" s="2" t="s">
        <v>169</v>
      </c>
      <c r="B19" s="2" t="s">
        <v>136</v>
      </c>
      <c r="C19" s="2"/>
      <c r="D19" s="2"/>
      <c r="E19" s="2"/>
      <c r="F19" s="2"/>
      <c r="G19" s="2" t="s">
        <v>32</v>
      </c>
      <c r="H19" s="2" t="s">
        <v>137</v>
      </c>
      <c r="I19" s="2" t="s">
        <v>122</v>
      </c>
      <c r="J19" s="2" t="s">
        <v>123</v>
      </c>
      <c r="K19" s="2" t="s">
        <v>138</v>
      </c>
      <c r="L19" s="2" t="s">
        <v>139</v>
      </c>
      <c r="M19" s="2" t="s">
        <v>140</v>
      </c>
      <c r="N19" s="7" t="s">
        <v>127</v>
      </c>
      <c r="O19" s="2" t="s">
        <v>40</v>
      </c>
      <c r="P19" s="2" t="s">
        <v>40</v>
      </c>
      <c r="Q19" s="2" t="s">
        <v>40</v>
      </c>
      <c r="R19" s="2" t="s">
        <v>41</v>
      </c>
      <c r="S19" s="2" t="s">
        <v>42</v>
      </c>
      <c r="T19" s="2" t="s">
        <v>43</v>
      </c>
      <c r="U19" s="2" t="s">
        <v>62</v>
      </c>
      <c r="V19" s="11">
        <v>15.6</v>
      </c>
      <c r="W19" s="11">
        <v>39</v>
      </c>
      <c r="X19" s="11">
        <f>W19*Z19</f>
        <v>13104</v>
      </c>
      <c r="Y19" s="3">
        <f t="shared" si="0"/>
        <v>4</v>
      </c>
      <c r="Z19" s="3">
        <f t="shared" si="1"/>
        <v>336</v>
      </c>
      <c r="AA19" s="2">
        <v>51</v>
      </c>
      <c r="AB19" s="2">
        <v>90</v>
      </c>
      <c r="AC19" s="2">
        <v>95</v>
      </c>
      <c r="AD19" s="2">
        <v>100</v>
      </c>
      <c r="AE19" s="2"/>
      <c r="AF19" s="2"/>
    </row>
    <row r="20" spans="1:32" ht="158.1" customHeight="1" x14ac:dyDescent="0.25">
      <c r="A20" s="2" t="s">
        <v>169</v>
      </c>
      <c r="B20" s="2" t="s">
        <v>141</v>
      </c>
      <c r="C20" s="2"/>
      <c r="D20" s="2"/>
      <c r="E20" s="2"/>
      <c r="F20" s="2"/>
      <c r="G20" s="2" t="s">
        <v>32</v>
      </c>
      <c r="H20" s="2" t="s">
        <v>142</v>
      </c>
      <c r="I20" s="2" t="s">
        <v>122</v>
      </c>
      <c r="J20" s="2" t="s">
        <v>123</v>
      </c>
      <c r="K20" s="2" t="s">
        <v>138</v>
      </c>
      <c r="L20" s="2" t="s">
        <v>139</v>
      </c>
      <c r="M20" s="2" t="s">
        <v>143</v>
      </c>
      <c r="N20" s="7" t="s">
        <v>127</v>
      </c>
      <c r="O20" s="2" t="s">
        <v>40</v>
      </c>
      <c r="P20" s="2" t="s">
        <v>40</v>
      </c>
      <c r="Q20" s="2" t="s">
        <v>40</v>
      </c>
      <c r="R20" s="2" t="s">
        <v>41</v>
      </c>
      <c r="S20" s="2" t="s">
        <v>42</v>
      </c>
      <c r="T20" s="2" t="s">
        <v>43</v>
      </c>
      <c r="U20" s="2" t="s">
        <v>62</v>
      </c>
      <c r="V20" s="11">
        <v>19.600000000000001</v>
      </c>
      <c r="W20" s="11">
        <v>49</v>
      </c>
      <c r="X20" s="11">
        <f>W20*Z20</f>
        <v>5929</v>
      </c>
      <c r="Y20" s="3">
        <f t="shared" si="0"/>
        <v>2</v>
      </c>
      <c r="Z20" s="3">
        <f t="shared" si="1"/>
        <v>121</v>
      </c>
      <c r="AA20" s="2"/>
      <c r="AB20" s="2">
        <v>105</v>
      </c>
      <c r="AC20" s="2"/>
      <c r="AD20" s="2"/>
      <c r="AE20" s="2">
        <v>16</v>
      </c>
      <c r="AF20" s="2"/>
    </row>
    <row r="21" spans="1:32" ht="158.1" customHeight="1" x14ac:dyDescent="0.25">
      <c r="A21" s="2" t="s">
        <v>168</v>
      </c>
      <c r="B21" s="2" t="s">
        <v>144</v>
      </c>
      <c r="C21" s="2"/>
      <c r="D21" s="2"/>
      <c r="E21" s="2"/>
      <c r="F21" s="2"/>
      <c r="G21" s="2" t="s">
        <v>32</v>
      </c>
      <c r="H21" s="2" t="s">
        <v>145</v>
      </c>
      <c r="I21" s="2" t="s">
        <v>133</v>
      </c>
      <c r="J21" s="2" t="s">
        <v>134</v>
      </c>
      <c r="K21" s="2" t="s">
        <v>138</v>
      </c>
      <c r="L21" s="2" t="s">
        <v>139</v>
      </c>
      <c r="M21" s="2" t="s">
        <v>146</v>
      </c>
      <c r="N21" s="7" t="s">
        <v>127</v>
      </c>
      <c r="O21" s="2" t="s">
        <v>40</v>
      </c>
      <c r="P21" s="2" t="s">
        <v>40</v>
      </c>
      <c r="Q21" s="2" t="s">
        <v>40</v>
      </c>
      <c r="R21" s="2" t="s">
        <v>41</v>
      </c>
      <c r="S21" s="2" t="s">
        <v>42</v>
      </c>
      <c r="T21" s="2" t="s">
        <v>43</v>
      </c>
      <c r="U21" s="2" t="s">
        <v>62</v>
      </c>
      <c r="V21" s="11">
        <v>23.6</v>
      </c>
      <c r="W21" s="11">
        <v>59</v>
      </c>
      <c r="X21" s="11">
        <f>W21*Z21</f>
        <v>10620</v>
      </c>
      <c r="Y21" s="3">
        <f t="shared" si="0"/>
        <v>2</v>
      </c>
      <c r="Z21" s="3">
        <f t="shared" si="1"/>
        <v>180</v>
      </c>
      <c r="AA21" s="2"/>
      <c r="AB21" s="2">
        <v>90</v>
      </c>
      <c r="AC21" s="2">
        <v>90</v>
      </c>
      <c r="AD21" s="2"/>
      <c r="AE21" s="2"/>
      <c r="AF21" s="2"/>
    </row>
    <row r="22" spans="1:32" ht="158.1" customHeight="1" x14ac:dyDescent="0.25">
      <c r="A22" s="2" t="s">
        <v>169</v>
      </c>
      <c r="B22" s="2" t="s">
        <v>147</v>
      </c>
      <c r="C22" s="2"/>
      <c r="D22" s="2"/>
      <c r="E22" s="2"/>
      <c r="F22" s="2"/>
      <c r="G22" s="2" t="s">
        <v>32</v>
      </c>
      <c r="H22" s="2" t="s">
        <v>148</v>
      </c>
      <c r="I22" s="2" t="s">
        <v>149</v>
      </c>
      <c r="J22" s="2" t="s">
        <v>150</v>
      </c>
      <c r="K22" s="2" t="s">
        <v>151</v>
      </c>
      <c r="L22" s="2" t="s">
        <v>152</v>
      </c>
      <c r="M22" s="2" t="s">
        <v>153</v>
      </c>
      <c r="N22" s="7" t="s">
        <v>61</v>
      </c>
      <c r="O22" s="2" t="s">
        <v>40</v>
      </c>
      <c r="P22" s="2" t="s">
        <v>40</v>
      </c>
      <c r="Q22" s="2" t="s">
        <v>40</v>
      </c>
      <c r="R22" s="2" t="s">
        <v>41</v>
      </c>
      <c r="S22" s="2" t="s">
        <v>42</v>
      </c>
      <c r="T22" s="2" t="s">
        <v>43</v>
      </c>
      <c r="U22" s="2" t="s">
        <v>62</v>
      </c>
      <c r="V22" s="11">
        <v>15.6</v>
      </c>
      <c r="W22" s="11">
        <v>39</v>
      </c>
      <c r="X22" s="11">
        <f>W22*Z22</f>
        <v>195</v>
      </c>
      <c r="Y22" s="3">
        <f t="shared" si="0"/>
        <v>1</v>
      </c>
      <c r="Z22" s="3">
        <f t="shared" si="1"/>
        <v>5</v>
      </c>
      <c r="AA22" s="2">
        <v>5</v>
      </c>
      <c r="AB22" s="2"/>
      <c r="AC22" s="2"/>
      <c r="AD22" s="2"/>
      <c r="AE22" s="2"/>
      <c r="AF22" s="2"/>
    </row>
    <row r="23" spans="1:32" ht="158.1" customHeight="1" x14ac:dyDescent="0.25">
      <c r="A23" s="2" t="s">
        <v>85</v>
      </c>
      <c r="B23" s="2" t="s">
        <v>154</v>
      </c>
      <c r="C23" s="2"/>
      <c r="D23" s="2"/>
      <c r="E23" s="2"/>
      <c r="F23" s="2"/>
      <c r="G23" s="2" t="s">
        <v>32</v>
      </c>
      <c r="H23" s="2" t="s">
        <v>155</v>
      </c>
      <c r="I23" s="2" t="s">
        <v>56</v>
      </c>
      <c r="J23" s="2" t="s">
        <v>57</v>
      </c>
      <c r="K23" s="2" t="s">
        <v>151</v>
      </c>
      <c r="L23" s="2" t="s">
        <v>156</v>
      </c>
      <c r="M23" s="2" t="s">
        <v>157</v>
      </c>
      <c r="N23" s="7" t="s">
        <v>158</v>
      </c>
      <c r="O23" s="2" t="s">
        <v>40</v>
      </c>
      <c r="P23" s="2" t="s">
        <v>40</v>
      </c>
      <c r="Q23" s="2" t="s">
        <v>40</v>
      </c>
      <c r="R23" s="2" t="s">
        <v>41</v>
      </c>
      <c r="S23" s="2" t="s">
        <v>42</v>
      </c>
      <c r="T23" s="2" t="s">
        <v>43</v>
      </c>
      <c r="U23" s="2" t="s">
        <v>104</v>
      </c>
      <c r="V23" s="11">
        <v>19.600000000000001</v>
      </c>
      <c r="W23" s="11">
        <v>49</v>
      </c>
      <c r="X23" s="11">
        <f>W23*Z23</f>
        <v>8918</v>
      </c>
      <c r="Y23" s="3">
        <f t="shared" si="0"/>
        <v>4</v>
      </c>
      <c r="Z23" s="3">
        <f t="shared" si="1"/>
        <v>182</v>
      </c>
      <c r="AA23" s="2"/>
      <c r="AB23" s="2">
        <v>50</v>
      </c>
      <c r="AC23" s="2">
        <v>40</v>
      </c>
      <c r="AD23" s="2">
        <v>50</v>
      </c>
      <c r="AE23" s="2">
        <v>42</v>
      </c>
      <c r="AF23" s="2"/>
    </row>
    <row r="24" spans="1:32" ht="158.1" customHeight="1" x14ac:dyDescent="0.25">
      <c r="A24" s="2" t="s">
        <v>168</v>
      </c>
      <c r="B24" s="2" t="s">
        <v>159</v>
      </c>
      <c r="C24" s="2"/>
      <c r="D24" s="2"/>
      <c r="E24" s="2"/>
      <c r="F24" s="2"/>
      <c r="G24" s="2" t="s">
        <v>32</v>
      </c>
      <c r="H24" s="2" t="s">
        <v>160</v>
      </c>
      <c r="I24" s="2" t="s">
        <v>161</v>
      </c>
      <c r="J24" s="2" t="s">
        <v>162</v>
      </c>
      <c r="K24" s="2" t="s">
        <v>163</v>
      </c>
      <c r="L24" s="2" t="s">
        <v>164</v>
      </c>
      <c r="M24" s="2" t="s">
        <v>165</v>
      </c>
      <c r="N24" s="7" t="s">
        <v>166</v>
      </c>
      <c r="O24" s="2" t="s">
        <v>40</v>
      </c>
      <c r="P24" s="2" t="s">
        <v>40</v>
      </c>
      <c r="Q24" s="2" t="s">
        <v>40</v>
      </c>
      <c r="R24" s="2" t="s">
        <v>41</v>
      </c>
      <c r="S24" s="2" t="s">
        <v>42</v>
      </c>
      <c r="T24" s="2" t="s">
        <v>43</v>
      </c>
      <c r="U24" s="2" t="s">
        <v>62</v>
      </c>
      <c r="V24" s="11">
        <v>47.6</v>
      </c>
      <c r="W24" s="11">
        <v>119</v>
      </c>
      <c r="X24" s="11">
        <f>W24*Z24</f>
        <v>5236</v>
      </c>
      <c r="Y24" s="3">
        <f t="shared" si="0"/>
        <v>5</v>
      </c>
      <c r="Z24" s="3">
        <f t="shared" si="1"/>
        <v>44</v>
      </c>
      <c r="AA24" s="2">
        <v>8</v>
      </c>
      <c r="AB24" s="2">
        <v>10</v>
      </c>
      <c r="AC24" s="2">
        <v>10</v>
      </c>
      <c r="AD24" s="2">
        <v>8</v>
      </c>
      <c r="AE24" s="2">
        <v>8</v>
      </c>
      <c r="AF24" s="2"/>
    </row>
  </sheetData>
  <autoFilter ref="A3:AF24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showGridLines="0" zoomScale="80" zoomScaleNormal="80" workbookViewId="0">
      <pane ySplit="1" topLeftCell="A2" activePane="bottomLeft" state="frozen"/>
      <selection pane="bottomLeft" activeCell="A5" sqref="A5"/>
    </sheetView>
  </sheetViews>
  <sheetFormatPr defaultRowHeight="15" x14ac:dyDescent="0.25"/>
  <cols>
    <col min="1" max="1" width="17.42578125" bestFit="1" customWidth="1"/>
    <col min="2" max="2" width="9.5703125" bestFit="1" customWidth="1"/>
  </cols>
  <sheetData>
    <row r="1" spans="1:2" x14ac:dyDescent="0.25">
      <c r="A1" s="8" t="s">
        <v>167</v>
      </c>
      <c r="B1" s="9" t="s">
        <v>170</v>
      </c>
    </row>
    <row r="2" spans="1:2" x14ac:dyDescent="0.25">
      <c r="A2" s="9" t="s">
        <v>42</v>
      </c>
      <c r="B2" s="14">
        <v>2993</v>
      </c>
    </row>
    <row r="3" spans="1:2" x14ac:dyDescent="0.25">
      <c r="A3" s="9" t="s">
        <v>124</v>
      </c>
      <c r="B3" s="14">
        <v>830</v>
      </c>
    </row>
    <row r="4" spans="1:2" x14ac:dyDescent="0.25">
      <c r="A4" s="9" t="s">
        <v>138</v>
      </c>
      <c r="B4" s="14">
        <v>637</v>
      </c>
    </row>
    <row r="5" spans="1:2" x14ac:dyDescent="0.25">
      <c r="A5" s="9" t="s">
        <v>58</v>
      </c>
      <c r="B5" s="14">
        <v>174</v>
      </c>
    </row>
    <row r="6" spans="1:2" x14ac:dyDescent="0.25">
      <c r="A6" s="9" t="s">
        <v>163</v>
      </c>
      <c r="B6" s="14">
        <v>44</v>
      </c>
    </row>
    <row r="7" spans="1:2" x14ac:dyDescent="0.25">
      <c r="A7" s="9" t="s">
        <v>74</v>
      </c>
      <c r="B7" s="14">
        <v>517</v>
      </c>
    </row>
    <row r="8" spans="1:2" x14ac:dyDescent="0.25">
      <c r="A8" s="9" t="s">
        <v>107</v>
      </c>
      <c r="B8" s="14">
        <v>60</v>
      </c>
    </row>
    <row r="9" spans="1:2" x14ac:dyDescent="0.25">
      <c r="A9" s="9" t="s">
        <v>67</v>
      </c>
      <c r="B9" s="14">
        <v>50</v>
      </c>
    </row>
    <row r="10" spans="1:2" x14ac:dyDescent="0.25">
      <c r="A10" s="9" t="s">
        <v>118</v>
      </c>
      <c r="B10" s="14">
        <v>38</v>
      </c>
    </row>
    <row r="11" spans="1:2" x14ac:dyDescent="0.25">
      <c r="A11" s="9" t="s">
        <v>112</v>
      </c>
      <c r="B11" s="14">
        <v>175</v>
      </c>
    </row>
    <row r="12" spans="1:2" x14ac:dyDescent="0.25">
      <c r="A12" s="9" t="s">
        <v>151</v>
      </c>
      <c r="B12" s="14">
        <v>187</v>
      </c>
    </row>
    <row r="13" spans="1:2" x14ac:dyDescent="0.25">
      <c r="A13" s="9" t="s">
        <v>36</v>
      </c>
      <c r="B13" s="14">
        <v>101</v>
      </c>
    </row>
    <row r="14" spans="1:2" x14ac:dyDescent="0.25">
      <c r="A14" s="9" t="s">
        <v>49</v>
      </c>
      <c r="B14" s="14">
        <v>180</v>
      </c>
    </row>
    <row r="15" spans="1:2" x14ac:dyDescent="0.25">
      <c r="A15" s="9" t="s">
        <v>24</v>
      </c>
      <c r="B15" s="14">
        <v>2993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Specification</vt:lpstr>
      <vt:lpstr>CAT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userb</dc:creator>
  <cp:lastModifiedBy>Dators</cp:lastModifiedBy>
  <dcterms:created xsi:type="dcterms:W3CDTF">2024-04-15T12:24:41Z</dcterms:created>
  <dcterms:modified xsi:type="dcterms:W3CDTF">2024-05-10T09:21:40Z</dcterms:modified>
</cp:coreProperties>
</file>